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 autoCompressPictures="0"/>
  <xr:revisionPtr revIDLastSave="0" documentId="8_{27446698-89CC-48F3-807C-D1F14B0CDC03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GENER" sheetId="14" r:id="rId1"/>
    <sheet name="FEBRER" sheetId="15" r:id="rId2"/>
    <sheet name="MARÇ" sheetId="16" r:id="rId3"/>
    <sheet name="ABRIL" sheetId="17" r:id="rId4"/>
    <sheet name="MAIG" sheetId="18" r:id="rId5"/>
    <sheet name="JUNY" sheetId="19" r:id="rId6"/>
    <sheet name="JULIOL" sheetId="20" r:id="rId7"/>
    <sheet name="AGOST" sheetId="21" r:id="rId8"/>
    <sheet name="SETEMBRE" sheetId="22" r:id="rId9"/>
    <sheet name="OCTUBRE" sheetId="23" r:id="rId10"/>
    <sheet name="NOVEMBRE" sheetId="24" r:id="rId11"/>
    <sheet name="DESEMBRE" sheetId="25" r:id="rId12"/>
  </sheets>
  <definedNames>
    <definedName name="Dni_i_tygodnie">{0,1,2,3,4,5,6} + {0;1;2;3;4;5}*7</definedName>
    <definedName name="Obszar_tytułów_kolumn1..H12.1">GENER!$B$3</definedName>
    <definedName name="Obszar_tytułów_kolumn1..H12.10">OCTUBRE!$B$3</definedName>
    <definedName name="Obszar_tytułów_kolumn1..H12.11">NOVEMBRE!$B$3</definedName>
    <definedName name="Obszar_tytułów_kolumn1..H12.12">DESEMBRE!$B$3</definedName>
    <definedName name="Obszar_tytułów_kolumn1..H12.2">FEBRER!$B$3</definedName>
    <definedName name="Obszar_tytułów_kolumn1..H12.3">MARÇ!$B$3</definedName>
    <definedName name="Obszar_tytułów_kolumn1..H12.4">ABRIL!$B$3</definedName>
    <definedName name="Obszar_tytułów_kolumn1..H12.5">MAIG!$B$3</definedName>
    <definedName name="Obszar_tytułów_kolumn1..H12.6">JUNY!$B$3</definedName>
    <definedName name="Obszar_tytułów_kolumn1..H12.7">JULIOL!$B$3</definedName>
    <definedName name="Obszar_tytułów_kolumn1..H12.8">AGOST!$B$3</definedName>
    <definedName name="Obszar_tytułów_kolumn1..H12.9">SETEMBRE!$B$3</definedName>
    <definedName name="Obszar_tytułów_kolumn2..C14.1">GENER!$B$3</definedName>
    <definedName name="Obszar_tytułów_kolumn2..C14.10">OCTUBRE!$B$3</definedName>
    <definedName name="Obszar_tytułów_kolumn2..C14.11">NOVEMBRE!$B$3</definedName>
    <definedName name="Obszar_tytułów_kolumn2..C14.12">DESEMBRE!$B$3</definedName>
    <definedName name="Obszar_tytułów_kolumn2..C14.2">FEBRER!$B$3</definedName>
    <definedName name="Obszar_tytułów_kolumn2..C14.3">MARÇ!$B$3</definedName>
    <definedName name="Obszar_tytułów_kolumn2..C14.4">ABRIL!$B$3</definedName>
    <definedName name="Obszar_tytułów_kolumn2..C14.5">MAIG!$B$3</definedName>
    <definedName name="Obszar_tytułów_kolumn2..C14.6">JUNY!$B$3</definedName>
    <definedName name="Obszar_tytułów_kolumn2..C14.7">JULIOL!$B$3</definedName>
    <definedName name="Obszar_tytułów_kolumn2..C14.8">AGOST!$B$3</definedName>
    <definedName name="Obszar_tytułów_kolumn2..C14.9">SETEMBRE!$B$3</definedName>
    <definedName name="Początek_tygodnia">GENER!$L$5</definedName>
    <definedName name="Rok_kalendarzowy">GENER!$K$5</definedName>
    <definedName name="Wiersz_Tytuł_Region1..K3">GENER!$K$4</definedName>
    <definedName name="_xlnm.Print_Area" localSheetId="3">ABRIL!$A:$I</definedName>
    <definedName name="_xlnm.Print_Area" localSheetId="7">AGOST!$A:$I</definedName>
    <definedName name="_xlnm.Print_Area" localSheetId="11">DESEMBRE!$A:$I</definedName>
    <definedName name="_xlnm.Print_Area" localSheetId="1">FEBRER!$A:$I</definedName>
    <definedName name="_xlnm.Print_Area" localSheetId="0">GENER!$A:$I</definedName>
    <definedName name="_xlnm.Print_Area" localSheetId="6">JULIOL!$A:$I</definedName>
    <definedName name="_xlnm.Print_Area" localSheetId="5">JUNY!$A:$I</definedName>
    <definedName name="_xlnm.Print_Area" localSheetId="4">MAIG!$A:$I</definedName>
    <definedName name="_xlnm.Print_Area" localSheetId="2">MARÇ!$A:$I</definedName>
    <definedName name="_xlnm.Print_Area" localSheetId="10">NOVEMBRE!$A:$I</definedName>
    <definedName name="_xlnm.Print_Area" localSheetId="9">OCTUBRE!$A:$I</definedName>
    <definedName name="_xlnm.Print_Area" localSheetId="8">SETEMBRE!$A:$I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/>
  <c r="B2" i="14"/>
  <c r="B14" i="25" a="1"/>
  <c r="C14" i="25" s="1"/>
  <c r="B12" i="25" a="1"/>
  <c r="G12" i="25" s="1"/>
  <c r="B10" i="25" a="1"/>
  <c r="G10" i="25" s="1"/>
  <c r="B8" i="25" a="1"/>
  <c r="G8" i="25" s="1"/>
  <c r="B6" i="25" a="1"/>
  <c r="G6" i="25" s="1"/>
  <c r="B4" i="25" a="1"/>
  <c r="G4" i="25" s="1"/>
  <c r="B14" i="24" a="1"/>
  <c r="C14" i="24" s="1"/>
  <c r="B12" i="24" a="1"/>
  <c r="G12" i="24" s="1"/>
  <c r="B10" i="24" a="1"/>
  <c r="G10" i="24" s="1"/>
  <c r="F8" i="24"/>
  <c r="D8" i="24"/>
  <c r="B8" i="24" a="1"/>
  <c r="G8" i="24" s="1"/>
  <c r="B6" i="24" a="1"/>
  <c r="G6" i="24" s="1"/>
  <c r="H4" i="24"/>
  <c r="B4" i="24" a="1"/>
  <c r="G4" i="24" s="1"/>
  <c r="B14" i="23" a="1"/>
  <c r="C14" i="23" s="1"/>
  <c r="B12" i="23" a="1"/>
  <c r="G12" i="23" s="1"/>
  <c r="B10" i="23" a="1"/>
  <c r="G10" i="23" s="1"/>
  <c r="B8" i="23" a="1"/>
  <c r="G8" i="23" s="1"/>
  <c r="B6" i="23" a="1"/>
  <c r="G6" i="23" s="1"/>
  <c r="B4" i="23" a="1"/>
  <c r="B14" i="22" a="1"/>
  <c r="C14" i="22" s="1"/>
  <c r="D12" i="22"/>
  <c r="B12" i="22"/>
  <c r="B12" i="22" a="1"/>
  <c r="G12" i="22" s="1"/>
  <c r="B10" i="22" a="1"/>
  <c r="G10" i="22" s="1"/>
  <c r="H8" i="22"/>
  <c r="F8" i="22"/>
  <c r="D8" i="22"/>
  <c r="B8" i="22"/>
  <c r="B8" i="22" a="1"/>
  <c r="G8" i="22" s="1"/>
  <c r="B6" i="22" a="1"/>
  <c r="G6" i="22" s="1"/>
  <c r="B4" i="22" a="1"/>
  <c r="G4" i="22" s="1"/>
  <c r="B14" i="21" a="1"/>
  <c r="B14" i="21" s="1"/>
  <c r="G12" i="21"/>
  <c r="B12" i="21" a="1"/>
  <c r="C12" i="21" s="1"/>
  <c r="B10" i="21" a="1"/>
  <c r="B8" i="21" a="1"/>
  <c r="B6" i="21" a="1"/>
  <c r="H6" i="21" s="1"/>
  <c r="B4" i="21" a="1"/>
  <c r="H4" i="21" s="1"/>
  <c r="B14" i="20" a="1"/>
  <c r="C14" i="20" s="1"/>
  <c r="B12" i="20" a="1"/>
  <c r="G12" i="20" s="1"/>
  <c r="D10" i="20"/>
  <c r="B10" i="20" a="1"/>
  <c r="G10" i="20" s="1"/>
  <c r="B8" i="20" a="1"/>
  <c r="G8" i="20" s="1"/>
  <c r="B6" i="20" a="1"/>
  <c r="G6" i="20" s="1"/>
  <c r="B4" i="20" a="1"/>
  <c r="G4" i="20" s="1"/>
  <c r="B14" i="19" a="1"/>
  <c r="C14" i="19" s="1"/>
  <c r="B12" i="19" a="1"/>
  <c r="G12" i="19" s="1"/>
  <c r="B10" i="19" a="1"/>
  <c r="H10" i="19" s="1"/>
  <c r="B8" i="19" a="1"/>
  <c r="H8" i="19" s="1"/>
  <c r="B6" i="19" a="1"/>
  <c r="H6" i="19" s="1"/>
  <c r="B4" i="19" a="1"/>
  <c r="H4" i="19" s="1"/>
  <c r="B14" i="18" a="1"/>
  <c r="C14" i="18" s="1"/>
  <c r="D12" i="18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B14" i="17"/>
  <c r="B14" i="17" a="1"/>
  <c r="C14" i="17" s="1"/>
  <c r="B12" i="17"/>
  <c r="B12" i="17" a="1"/>
  <c r="G12" i="17" s="1"/>
  <c r="B10" i="17" a="1"/>
  <c r="H10" i="17" s="1"/>
  <c r="B8" i="17" a="1"/>
  <c r="H8" i="17" s="1"/>
  <c r="B6" i="17" a="1"/>
  <c r="H6" i="17" s="1"/>
  <c r="B4" i="17" a="1"/>
  <c r="H4" i="17" s="1"/>
  <c r="B14" i="16" a="1"/>
  <c r="C14" i="16" s="1"/>
  <c r="H12" i="16"/>
  <c r="F12" i="16"/>
  <c r="D12" i="16"/>
  <c r="B12" i="16"/>
  <c r="B12" i="16" a="1"/>
  <c r="G12" i="16" s="1"/>
  <c r="B10" i="16" a="1"/>
  <c r="G10" i="16" s="1"/>
  <c r="B8" i="16" a="1"/>
  <c r="G8" i="16" s="1"/>
  <c r="B6" i="16" a="1"/>
  <c r="H6" i="16" s="1"/>
  <c r="B4" i="16" a="1"/>
  <c r="H4" i="16" s="1"/>
  <c r="B14" i="15" a="1"/>
  <c r="C14" i="15" s="1"/>
  <c r="B12" i="15" a="1"/>
  <c r="G12" i="15" s="1"/>
  <c r="B10" i="15" a="1"/>
  <c r="G10" i="15" s="1"/>
  <c r="B8" i="15" a="1"/>
  <c r="G8" i="15" s="1"/>
  <c r="B6" i="15" a="1"/>
  <c r="G6" i="15" s="1"/>
  <c r="B4" i="15" a="1"/>
  <c r="G4" i="15" s="1"/>
  <c r="B14" i="14" a="1"/>
  <c r="C14" i="14" s="1"/>
  <c r="B12" i="14" a="1"/>
  <c r="G12" i="14" s="1"/>
  <c r="H10" i="14"/>
  <c r="F10" i="14"/>
  <c r="D10" i="14"/>
  <c r="B10" i="14"/>
  <c r="B10" i="14" a="1"/>
  <c r="G10" i="14" s="1"/>
  <c r="B8" i="14"/>
  <c r="B8" i="14" a="1"/>
  <c r="G8" i="14" s="1"/>
  <c r="B6" i="14" a="1"/>
  <c r="G6" i="14" s="1"/>
  <c r="B4" i="14" a="1"/>
  <c r="H4" i="14" s="1"/>
  <c r="F10" i="20" l="1"/>
  <c r="B14" i="20"/>
  <c r="B6" i="22"/>
  <c r="B12" i="24"/>
  <c r="D8" i="14"/>
  <c r="B12" i="18"/>
  <c r="B14" i="19"/>
  <c r="H10" i="20"/>
  <c r="C14" i="21"/>
  <c r="D6" i="22"/>
  <c r="F12" i="22"/>
  <c r="B6" i="24"/>
  <c r="H8" i="24"/>
  <c r="D12" i="24"/>
  <c r="F6" i="22"/>
  <c r="B10" i="22"/>
  <c r="H12" i="22"/>
  <c r="D6" i="24"/>
  <c r="F12" i="24"/>
  <c r="F8" i="14"/>
  <c r="B12" i="14"/>
  <c r="D10" i="16"/>
  <c r="F12" i="18"/>
  <c r="B12" i="20"/>
  <c r="B4" i="22"/>
  <c r="H6" i="22"/>
  <c r="D10" i="22"/>
  <c r="F6" i="24"/>
  <c r="B10" i="24"/>
  <c r="H12" i="24"/>
  <c r="B10" i="16"/>
  <c r="B6" i="14"/>
  <c r="H8" i="14"/>
  <c r="D12" i="14"/>
  <c r="D12" i="17"/>
  <c r="D6" i="14"/>
  <c r="F12" i="14"/>
  <c r="F10" i="16"/>
  <c r="B14" i="16"/>
  <c r="F12" i="17"/>
  <c r="B10" i="18"/>
  <c r="H12" i="18"/>
  <c r="B12" i="19"/>
  <c r="D12" i="20"/>
  <c r="D4" i="22"/>
  <c r="F10" i="22"/>
  <c r="B14" i="22"/>
  <c r="B4" i="24"/>
  <c r="H6" i="24"/>
  <c r="D10" i="24"/>
  <c r="F6" i="14"/>
  <c r="H12" i="14"/>
  <c r="H10" i="16"/>
  <c r="H12" i="17"/>
  <c r="D10" i="18"/>
  <c r="D12" i="19"/>
  <c r="F12" i="20"/>
  <c r="F4" i="22"/>
  <c r="H10" i="22"/>
  <c r="D4" i="24"/>
  <c r="F10" i="24"/>
  <c r="B14" i="24"/>
  <c r="H6" i="14"/>
  <c r="F10" i="18"/>
  <c r="B14" i="18"/>
  <c r="F12" i="19"/>
  <c r="B10" i="20"/>
  <c r="H12" i="20"/>
  <c r="H4" i="22"/>
  <c r="F4" i="24"/>
  <c r="B8" i="24"/>
  <c r="H10" i="24"/>
  <c r="B14" i="14"/>
  <c r="H10" i="18"/>
  <c r="H12" i="19"/>
  <c r="C4" i="14"/>
  <c r="E4" i="14"/>
  <c r="G4" i="14"/>
  <c r="C6" i="14"/>
  <c r="E6" i="14"/>
  <c r="C8" i="14"/>
  <c r="E8" i="14"/>
  <c r="C10" i="14"/>
  <c r="E10" i="14"/>
  <c r="C12" i="14"/>
  <c r="E12" i="14"/>
  <c r="B4" i="15"/>
  <c r="D4" i="15"/>
  <c r="F4" i="15"/>
  <c r="H4" i="15"/>
  <c r="B6" i="15"/>
  <c r="D6" i="15"/>
  <c r="F6" i="15"/>
  <c r="H6" i="15"/>
  <c r="B8" i="15"/>
  <c r="D8" i="15"/>
  <c r="F8" i="15"/>
  <c r="H8" i="15"/>
  <c r="B10" i="15"/>
  <c r="D10" i="15"/>
  <c r="F10" i="15"/>
  <c r="H10" i="15"/>
  <c r="B12" i="15"/>
  <c r="D12" i="15"/>
  <c r="F12" i="15"/>
  <c r="H12" i="15"/>
  <c r="B14" i="15"/>
  <c r="C4" i="16"/>
  <c r="E4" i="16"/>
  <c r="G4" i="16"/>
  <c r="C6" i="16"/>
  <c r="E6" i="16"/>
  <c r="G6" i="16"/>
  <c r="C8" i="16"/>
  <c r="E8" i="16"/>
  <c r="H8" i="16"/>
  <c r="B4" i="14"/>
  <c r="D4" i="14"/>
  <c r="F4" i="14"/>
  <c r="C4" i="15"/>
  <c r="E4" i="15"/>
  <c r="C6" i="15"/>
  <c r="E6" i="15"/>
  <c r="C8" i="15"/>
  <c r="E8" i="15"/>
  <c r="C10" i="15"/>
  <c r="E10" i="15"/>
  <c r="C12" i="15"/>
  <c r="E12" i="15"/>
  <c r="B4" i="16"/>
  <c r="D4" i="16"/>
  <c r="F4" i="16"/>
  <c r="B6" i="16"/>
  <c r="D6" i="16"/>
  <c r="F6" i="16"/>
  <c r="B8" i="16"/>
  <c r="D8" i="16"/>
  <c r="F8" i="16"/>
  <c r="C4" i="17"/>
  <c r="E4" i="17"/>
  <c r="G4" i="17"/>
  <c r="C6" i="17"/>
  <c r="E6" i="17"/>
  <c r="G6" i="17"/>
  <c r="C8" i="17"/>
  <c r="E8" i="17"/>
  <c r="G8" i="17"/>
  <c r="C10" i="17"/>
  <c r="E10" i="17"/>
  <c r="G10" i="17"/>
  <c r="C12" i="17"/>
  <c r="E12" i="17"/>
  <c r="B4" i="18"/>
  <c r="D4" i="18"/>
  <c r="F4" i="18"/>
  <c r="H4" i="18"/>
  <c r="B6" i="18"/>
  <c r="D6" i="18"/>
  <c r="F6" i="18"/>
  <c r="H6" i="18"/>
  <c r="B8" i="18"/>
  <c r="D8" i="18"/>
  <c r="F8" i="18"/>
  <c r="H8" i="18"/>
  <c r="C4" i="19"/>
  <c r="E4" i="19"/>
  <c r="G4" i="19"/>
  <c r="C6" i="19"/>
  <c r="E6" i="19"/>
  <c r="G6" i="19"/>
  <c r="C8" i="19"/>
  <c r="E8" i="19"/>
  <c r="G8" i="19"/>
  <c r="C10" i="19"/>
  <c r="E10" i="19"/>
  <c r="G10" i="19"/>
  <c r="C12" i="19"/>
  <c r="E12" i="19"/>
  <c r="B4" i="20"/>
  <c r="D4" i="20"/>
  <c r="F4" i="20"/>
  <c r="H4" i="20"/>
  <c r="B6" i="20"/>
  <c r="D6" i="20"/>
  <c r="F6" i="20"/>
  <c r="H6" i="20"/>
  <c r="B8" i="20"/>
  <c r="D8" i="20"/>
  <c r="F8" i="20"/>
  <c r="H8" i="20"/>
  <c r="C4" i="21"/>
  <c r="E4" i="21"/>
  <c r="G4" i="21"/>
  <c r="C6" i="21"/>
  <c r="E6" i="21"/>
  <c r="G6" i="21"/>
  <c r="H8" i="21"/>
  <c r="F8" i="21"/>
  <c r="C8" i="21"/>
  <c r="E8" i="21"/>
  <c r="H10" i="21"/>
  <c r="F10" i="21"/>
  <c r="D10" i="21"/>
  <c r="B10" i="21"/>
  <c r="E10" i="21"/>
  <c r="H12" i="21"/>
  <c r="F12" i="21"/>
  <c r="D12" i="21"/>
  <c r="B12" i="21"/>
  <c r="E12" i="21"/>
  <c r="C10" i="16"/>
  <c r="E10" i="16"/>
  <c r="C12" i="16"/>
  <c r="E12" i="16"/>
  <c r="B4" i="17"/>
  <c r="D4" i="17"/>
  <c r="F4" i="17"/>
  <c r="B6" i="17"/>
  <c r="D6" i="17"/>
  <c r="F6" i="17"/>
  <c r="B8" i="17"/>
  <c r="D8" i="17"/>
  <c r="F8" i="17"/>
  <c r="B10" i="17"/>
  <c r="D10" i="17"/>
  <c r="F10" i="17"/>
  <c r="C4" i="18"/>
  <c r="E4" i="18"/>
  <c r="C6" i="18"/>
  <c r="E6" i="18"/>
  <c r="C8" i="18"/>
  <c r="E8" i="18"/>
  <c r="C10" i="18"/>
  <c r="E10" i="18"/>
  <c r="C12" i="18"/>
  <c r="E12" i="18"/>
  <c r="B4" i="19"/>
  <c r="D4" i="19"/>
  <c r="F4" i="19"/>
  <c r="B6" i="19"/>
  <c r="D6" i="19"/>
  <c r="F6" i="19"/>
  <c r="B8" i="19"/>
  <c r="D8" i="19"/>
  <c r="F8" i="19"/>
  <c r="B10" i="19"/>
  <c r="D10" i="19"/>
  <c r="F10" i="19"/>
  <c r="C4" i="20"/>
  <c r="E4" i="20"/>
  <c r="C6" i="20"/>
  <c r="E6" i="20"/>
  <c r="C8" i="20"/>
  <c r="E8" i="20"/>
  <c r="C10" i="20"/>
  <c r="E10" i="20"/>
  <c r="C12" i="20"/>
  <c r="E12" i="20"/>
  <c r="B4" i="21"/>
  <c r="D4" i="21"/>
  <c r="F4" i="21"/>
  <c r="B6" i="21"/>
  <c r="D6" i="21"/>
  <c r="F6" i="21"/>
  <c r="B8" i="21"/>
  <c r="D8" i="21"/>
  <c r="G8" i="21"/>
  <c r="C10" i="21"/>
  <c r="G10" i="21"/>
  <c r="G4" i="23"/>
  <c r="E4" i="23"/>
  <c r="C4" i="23"/>
  <c r="H4" i="23"/>
  <c r="F4" i="23"/>
  <c r="D4" i="23"/>
  <c r="B4" i="23"/>
  <c r="C4" i="22"/>
  <c r="E4" i="22"/>
  <c r="C6" i="22"/>
  <c r="E6" i="22"/>
  <c r="C8" i="22"/>
  <c r="E8" i="22"/>
  <c r="C10" i="22"/>
  <c r="E10" i="22"/>
  <c r="C12" i="22"/>
  <c r="E12" i="22"/>
  <c r="B6" i="23"/>
  <c r="D6" i="23"/>
  <c r="F6" i="23"/>
  <c r="H6" i="23"/>
  <c r="B8" i="23"/>
  <c r="D8" i="23"/>
  <c r="F8" i="23"/>
  <c r="H8" i="23"/>
  <c r="B10" i="23"/>
  <c r="D10" i="23"/>
  <c r="F10" i="23"/>
  <c r="H10" i="23"/>
  <c r="B12" i="23"/>
  <c r="D12" i="23"/>
  <c r="F12" i="23"/>
  <c r="H12" i="23"/>
  <c r="B14" i="23"/>
  <c r="C4" i="24"/>
  <c r="E4" i="24"/>
  <c r="C6" i="24"/>
  <c r="E6" i="24"/>
  <c r="C8" i="24"/>
  <c r="E8" i="24"/>
  <c r="C10" i="24"/>
  <c r="E10" i="24"/>
  <c r="C12" i="24"/>
  <c r="E12" i="24"/>
  <c r="B4" i="25"/>
  <c r="D4" i="25"/>
  <c r="F4" i="25"/>
  <c r="H4" i="25"/>
  <c r="B6" i="25"/>
  <c r="D6" i="25"/>
  <c r="F6" i="25"/>
  <c r="H6" i="25"/>
  <c r="B8" i="25"/>
  <c r="D8" i="25"/>
  <c r="F8" i="25"/>
  <c r="H8" i="25"/>
  <c r="B10" i="25"/>
  <c r="D10" i="25"/>
  <c r="F10" i="25"/>
  <c r="H10" i="25"/>
  <c r="B12" i="25"/>
  <c r="D12" i="25"/>
  <c r="F12" i="25"/>
  <c r="H12" i="25"/>
  <c r="B14" i="25"/>
  <c r="C6" i="23"/>
  <c r="E6" i="23"/>
  <c r="C8" i="23"/>
  <c r="E8" i="23"/>
  <c r="C10" i="23"/>
  <c r="E10" i="23"/>
  <c r="C12" i="23"/>
  <c r="E12" i="23"/>
  <c r="C4" i="25"/>
  <c r="E4" i="25"/>
  <c r="C6" i="25"/>
  <c r="E6" i="25"/>
  <c r="C8" i="25"/>
  <c r="E8" i="25"/>
  <c r="C10" i="25"/>
  <c r="E10" i="25"/>
  <c r="C12" i="25"/>
  <c r="E12" i="25"/>
</calcChain>
</file>

<file path=xl/sharedStrings.xml><?xml version="1.0" encoding="utf-8"?>
<sst xmlns="http://schemas.openxmlformats.org/spreadsheetml/2006/main" count="112" uniqueCount="13">
  <si>
    <t xml:space="preserve"> </t>
  </si>
  <si>
    <t>poniedziałek</t>
  </si>
  <si>
    <t>Configuració del calendari</t>
  </si>
  <si>
    <t>Any</t>
  </si>
  <si>
    <t>Començament de la setmana</t>
  </si>
  <si>
    <t>DILLUNS</t>
  </si>
  <si>
    <t>DIMARTS</t>
  </si>
  <si>
    <t>DIMECRES</t>
  </si>
  <si>
    <t>DIJOUS</t>
  </si>
  <si>
    <t>DIVENDRES</t>
  </si>
  <si>
    <t>DISSABTE</t>
  </si>
  <si>
    <t>DIUMENGE</t>
  </si>
  <si>
    <t>Comentaris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</si>
</sst>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zł&quot;_-;\-* #,##0\ &quot;zł&quot;_-;_-* &quot;-&quot;\ &quot;zł&quot;_-;_-@_-"/>
    <numFmt numFmtId="165" formatCode="_-* #,##0.00\ &quot;zł&quot;_-;\-* #,##0.00\ &quot;zł&quot;_-;_-* &quot;-&quot;??\ &quot;zł&quot;_-;_-@_-"/>
    <numFmt numFmtId="166" formatCode="_(* #,##0_);_(* \(#,##0\);_(* &quot;-&quot;_);_(@_)"/>
    <numFmt numFmtId="167" formatCode="_(* #,##0.00_);_(* \(#,##0.00\);_(* &quot;-&quot;??_);_(@_)"/>
    <numFmt numFmtId="168" formatCode="d"/>
  </numFmts>
  <fonts count="34">
    <font>
      <sz val="11"/>
      <color theme="1" tint="0.2499465926084170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1"/>
      <color rgb="FF006100"/>
      <name val="Century Gothic"/>
      <family val="2"/>
      <scheme val="minor"/>
    </font>
    <font>
      <sz val="11"/>
      <color rgb="FF9C0006"/>
      <name val="Century Gothic"/>
      <family val="2"/>
      <scheme val="minor"/>
    </font>
    <font>
      <sz val="11"/>
      <color rgb="FF9C5700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6"/>
      <name val="Century Gothic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9" fillId="2" borderId="0" applyNumberFormat="0" applyBorder="0" applyAlignment="0" applyProtection="0"/>
    <xf numFmtId="0" fontId="8" fillId="0" borderId="3" applyNumberFormat="0" applyFill="0" applyProtection="0">
      <alignment horizontal="left" vertical="center" indent="1"/>
    </xf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5" fillId="0" borderId="0" applyFill="0" applyBorder="0" applyProtection="0">
      <alignment vertical="center"/>
    </xf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5" borderId="0" applyBorder="0" applyProtection="0">
      <alignment horizontal="left" vertical="top" wrapText="1" indent="1"/>
    </xf>
    <xf numFmtId="168" fontId="7" fillId="0" borderId="0">
      <alignment horizontal="left" indent="1"/>
    </xf>
    <xf numFmtId="0" fontId="10" fillId="5" borderId="0" applyNumberFormat="0" applyFont="0" applyBorder="0" applyAlignment="0">
      <alignment horizontal="left" vertical="center" indent="1"/>
    </xf>
    <xf numFmtId="0" fontId="6" fillId="0" borderId="0">
      <alignment horizontal="left" indent="1"/>
    </xf>
    <xf numFmtId="0" fontId="8" fillId="0" borderId="0" applyFill="0" applyProtection="0"/>
    <xf numFmtId="0" fontId="12" fillId="0" borderId="0" applyFill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32" applyNumberFormat="0" applyAlignment="0" applyProtection="0"/>
    <xf numFmtId="0" fontId="26" fillId="14" borderId="33" applyNumberFormat="0" applyAlignment="0" applyProtection="0"/>
    <xf numFmtId="0" fontId="27" fillId="14" borderId="32" applyNumberFormat="0" applyAlignment="0" applyProtection="0"/>
    <xf numFmtId="0" fontId="28" fillId="0" borderId="34" applyNumberFormat="0" applyFill="0" applyAlignment="0" applyProtection="0"/>
    <xf numFmtId="0" fontId="3" fillId="15" borderId="35" applyNumberFormat="0" applyAlignment="0" applyProtection="0"/>
    <xf numFmtId="0" fontId="29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37" applyNumberFormat="0" applyFill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63">
    <xf numFmtId="0" fontId="0" fillId="0" borderId="0" xfId="0">
      <alignment vertical="top"/>
    </xf>
    <xf numFmtId="0" fontId="13" fillId="0" borderId="0" xfId="0" applyFont="1">
      <alignment vertical="top"/>
    </xf>
    <xf numFmtId="0" fontId="13" fillId="0" borderId="0" xfId="2" applyFont="1" applyFill="1" applyBorder="1" applyAlignment="1">
      <alignment vertical="center"/>
    </xf>
    <xf numFmtId="0" fontId="14" fillId="0" borderId="0" xfId="5" applyFont="1" applyFill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7" fillId="6" borderId="4" xfId="2" applyFont="1" applyFill="1" applyBorder="1" applyAlignment="1">
      <alignment horizontal="center" vertical="center"/>
    </xf>
    <xf numFmtId="0" fontId="17" fillId="6" borderId="5" xfId="2" applyFont="1" applyFill="1" applyBorder="1" applyAlignment="1">
      <alignment horizontal="center" vertical="center"/>
    </xf>
    <xf numFmtId="0" fontId="17" fillId="6" borderId="6" xfId="2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  <xf numFmtId="0" fontId="16" fillId="0" borderId="10" xfId="13" applyFont="1" applyFill="1" applyBorder="1" applyAlignment="1">
      <alignment horizontal="left" vertical="top" wrapText="1" indent="1"/>
    </xf>
    <xf numFmtId="0" fontId="13" fillId="0" borderId="8" xfId="16" applyFont="1" applyFill="1" applyBorder="1" applyAlignment="1">
      <alignment horizontal="center" vertical="center"/>
    </xf>
    <xf numFmtId="0" fontId="13" fillId="0" borderId="8" xfId="14" applyFont="1" applyBorder="1" applyAlignment="1">
      <alignment horizontal="center" vertical="center"/>
    </xf>
    <xf numFmtId="0" fontId="17" fillId="7" borderId="4" xfId="2" applyFont="1" applyFill="1" applyBorder="1" applyAlignment="1">
      <alignment horizontal="center" vertical="center"/>
    </xf>
    <xf numFmtId="0" fontId="17" fillId="7" borderId="5" xfId="2" applyFont="1" applyFill="1" applyBorder="1" applyAlignment="1">
      <alignment horizontal="center" vertical="center"/>
    </xf>
    <xf numFmtId="0" fontId="17" fillId="7" borderId="6" xfId="2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0" fontId="17" fillId="8" borderId="5" xfId="2" applyFont="1" applyFill="1" applyBorder="1" applyAlignment="1">
      <alignment horizontal="center" vertical="center"/>
    </xf>
    <xf numFmtId="0" fontId="17" fillId="8" borderId="6" xfId="2" applyFont="1" applyFill="1" applyBorder="1" applyAlignment="1">
      <alignment horizontal="center" vertical="center"/>
    </xf>
    <xf numFmtId="0" fontId="16" fillId="0" borderId="15" xfId="13" applyFont="1" applyFill="1" applyBorder="1" applyAlignment="1">
      <alignment horizontal="left" vertical="top" wrapText="1" indent="1"/>
    </xf>
    <xf numFmtId="0" fontId="16" fillId="0" borderId="15" xfId="0" applyFont="1" applyBorder="1" applyAlignment="1">
      <alignment horizontal="left" vertical="top" wrapText="1" indent="1"/>
    </xf>
    <xf numFmtId="0" fontId="17" fillId="9" borderId="4" xfId="2" applyFont="1" applyFill="1" applyBorder="1" applyAlignment="1">
      <alignment horizontal="center" vertical="center"/>
    </xf>
    <xf numFmtId="0" fontId="17" fillId="9" borderId="5" xfId="2" applyFont="1" applyFill="1" applyBorder="1" applyAlignment="1">
      <alignment horizontal="center" vertical="center"/>
    </xf>
    <xf numFmtId="0" fontId="17" fillId="9" borderId="6" xfId="2" applyFont="1" applyFill="1" applyBorder="1" applyAlignment="1">
      <alignment horizontal="center" vertical="center"/>
    </xf>
    <xf numFmtId="0" fontId="16" fillId="0" borderId="21" xfId="13" applyFont="1" applyFill="1" applyBorder="1" applyAlignment="1">
      <alignment horizontal="left" vertical="top" wrapText="1" indent="1"/>
    </xf>
    <xf numFmtId="0" fontId="16" fillId="0" borderId="21" xfId="0" applyFont="1" applyBorder="1" applyAlignment="1">
      <alignment horizontal="left" vertical="top" wrapText="1" indent="1"/>
    </xf>
    <xf numFmtId="0" fontId="16" fillId="0" borderId="27" xfId="13" applyFont="1" applyFill="1" applyBorder="1" applyAlignment="1">
      <alignment horizontal="left" vertical="top" wrapText="1" indent="1"/>
    </xf>
    <xf numFmtId="0" fontId="16" fillId="0" borderId="27" xfId="0" applyFont="1" applyBorder="1" applyAlignment="1">
      <alignment horizontal="left" vertical="top" wrapText="1" indent="1"/>
    </xf>
    <xf numFmtId="168" fontId="15" fillId="0" borderId="9" xfId="12" applyFont="1" applyBorder="1" applyAlignment="1">
      <alignment horizontal="right" indent="1"/>
    </xf>
    <xf numFmtId="168" fontId="15" fillId="0" borderId="11" xfId="12" applyFont="1" applyBorder="1" applyAlignment="1">
      <alignment horizontal="right" indent="1"/>
    </xf>
    <xf numFmtId="168" fontId="15" fillId="0" borderId="9" xfId="13" applyNumberFormat="1" applyFont="1" applyFill="1" applyBorder="1" applyAlignment="1">
      <alignment horizontal="right" vertical="center" wrapText="1" indent="1"/>
    </xf>
    <xf numFmtId="168" fontId="15" fillId="0" borderId="9" xfId="12" applyFont="1" applyBorder="1" applyAlignment="1">
      <alignment horizontal="right" vertical="center" indent="1"/>
    </xf>
    <xf numFmtId="168" fontId="15" fillId="0" borderId="26" xfId="12" applyFont="1" applyBorder="1" applyAlignment="1">
      <alignment horizontal="right" indent="1"/>
    </xf>
    <xf numFmtId="168" fontId="15" fillId="0" borderId="26" xfId="13" applyNumberFormat="1" applyFont="1" applyFill="1" applyBorder="1" applyAlignment="1">
      <alignment horizontal="right" vertical="center" wrapText="1" indent="1"/>
    </xf>
    <xf numFmtId="168" fontId="15" fillId="0" borderId="26" xfId="12" applyFont="1" applyBorder="1" applyAlignment="1">
      <alignment horizontal="right" vertical="center" indent="1"/>
    </xf>
    <xf numFmtId="168" fontId="15" fillId="0" borderId="20" xfId="12" applyFont="1" applyBorder="1" applyAlignment="1">
      <alignment horizontal="right" indent="1"/>
    </xf>
    <xf numFmtId="168" fontId="15" fillId="0" borderId="20" xfId="13" applyNumberFormat="1" applyFont="1" applyFill="1" applyBorder="1" applyAlignment="1">
      <alignment horizontal="right" vertical="center" wrapText="1" indent="1"/>
    </xf>
    <xf numFmtId="168" fontId="15" fillId="0" borderId="20" xfId="12" applyFont="1" applyBorder="1" applyAlignment="1">
      <alignment horizontal="right" vertical="center" indent="1"/>
    </xf>
    <xf numFmtId="168" fontId="15" fillId="0" borderId="14" xfId="12" applyFont="1" applyBorder="1" applyAlignment="1">
      <alignment horizontal="right" indent="1"/>
    </xf>
    <xf numFmtId="168" fontId="15" fillId="0" borderId="14" xfId="13" applyNumberFormat="1" applyFont="1" applyFill="1" applyBorder="1" applyAlignment="1">
      <alignment horizontal="right" vertical="center" wrapText="1" indent="1"/>
    </xf>
    <xf numFmtId="168" fontId="15" fillId="0" borderId="14" xfId="12" applyFont="1" applyBorder="1" applyAlignment="1">
      <alignment horizontal="right" vertical="center" indent="1"/>
    </xf>
    <xf numFmtId="0" fontId="18" fillId="0" borderId="0" xfId="5" applyFont="1" applyFill="1" applyBorder="1">
      <alignment vertical="center"/>
    </xf>
    <xf numFmtId="0" fontId="13" fillId="0" borderId="13" xfId="11" applyFont="1" applyFill="1" applyBorder="1" applyAlignment="1">
      <alignment horizontal="left" vertical="center" wrapText="1" indent="1"/>
    </xf>
    <xf numFmtId="0" fontId="13" fillId="0" borderId="11" xfId="11" applyFont="1" applyFill="1" applyBorder="1" applyAlignment="1">
      <alignment horizontal="left" vertical="center" wrapText="1" indent="1"/>
    </xf>
    <xf numFmtId="0" fontId="16" fillId="0" borderId="7" xfId="11" applyFont="1" applyFill="1" applyBorder="1">
      <alignment horizontal="left" vertical="top" wrapText="1" indent="1"/>
    </xf>
    <xf numFmtId="0" fontId="16" fillId="0" borderId="12" xfId="11" applyFont="1" applyFill="1" applyBorder="1">
      <alignment horizontal="left" vertical="top" wrapText="1" indent="1"/>
    </xf>
    <xf numFmtId="0" fontId="17" fillId="6" borderId="0" xfId="15" applyFont="1" applyFill="1" applyAlignment="1">
      <alignment horizontal="center" vertical="center"/>
    </xf>
    <xf numFmtId="0" fontId="19" fillId="0" borderId="0" xfId="5" applyFont="1" applyFill="1" applyBorder="1">
      <alignment vertical="center"/>
    </xf>
    <xf numFmtId="0" fontId="13" fillId="0" borderId="18" xfId="11" applyFont="1" applyFill="1" applyBorder="1" applyAlignment="1">
      <alignment horizontal="left" vertical="center" wrapText="1" indent="1"/>
    </xf>
    <xf numFmtId="0" fontId="13" fillId="0" borderId="19" xfId="11" applyFont="1" applyFill="1" applyBorder="1" applyAlignment="1">
      <alignment horizontal="left" vertical="center" wrapText="1" indent="1"/>
    </xf>
    <xf numFmtId="0" fontId="16" fillId="0" borderId="16" xfId="11" applyFont="1" applyFill="1" applyBorder="1">
      <alignment horizontal="left" vertical="top" wrapText="1" indent="1"/>
    </xf>
    <xf numFmtId="0" fontId="16" fillId="0" borderId="17" xfId="11" applyFont="1" applyFill="1" applyBorder="1">
      <alignment horizontal="left" vertical="top" wrapText="1" indent="1"/>
    </xf>
    <xf numFmtId="0" fontId="21" fillId="0" borderId="0" xfId="5" applyFont="1" applyFill="1" applyBorder="1">
      <alignment vertical="center"/>
    </xf>
    <xf numFmtId="0" fontId="13" fillId="0" borderId="24" xfId="11" applyFont="1" applyFill="1" applyBorder="1" applyAlignment="1">
      <alignment horizontal="left" vertical="center" wrapText="1" indent="1"/>
    </xf>
    <xf numFmtId="0" fontId="13" fillId="0" borderId="25" xfId="11" applyFont="1" applyFill="1" applyBorder="1" applyAlignment="1">
      <alignment horizontal="left" vertical="center" wrapText="1" indent="1"/>
    </xf>
    <xf numFmtId="0" fontId="16" fillId="0" borderId="22" xfId="11" applyFont="1" applyFill="1" applyBorder="1">
      <alignment horizontal="left" vertical="top" wrapText="1" indent="1"/>
    </xf>
    <xf numFmtId="0" fontId="16" fillId="0" borderId="23" xfId="11" applyFont="1" applyFill="1" applyBorder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3" fillId="0" borderId="30" xfId="11" applyFont="1" applyFill="1" applyBorder="1" applyAlignment="1">
      <alignment horizontal="left" vertical="center" wrapText="1" indent="1"/>
    </xf>
    <xf numFmtId="0" fontId="13" fillId="0" borderId="31" xfId="11" applyFont="1" applyFill="1" applyBorder="1" applyAlignment="1">
      <alignment horizontal="left" vertical="center" wrapText="1" indent="1"/>
    </xf>
    <xf numFmtId="0" fontId="16" fillId="0" borderId="28" xfId="11" applyFont="1" applyFill="1" applyBorder="1">
      <alignment horizontal="left" vertical="top" wrapText="1" indent="1"/>
    </xf>
    <xf numFmtId="0" fontId="16" fillId="0" borderId="29" xfId="11" applyFont="1" applyFill="1" applyBorder="1">
      <alignment horizontal="left" vertical="top" wrapText="1" indent="1"/>
    </xf>
  </cellXfs>
  <cellStyles count="50">
    <cellStyle name="20% — акцент1" xfId="29" builtinId="30" customBuiltin="1"/>
    <cellStyle name="20% — акцент2" xfId="32" builtinId="34" customBuiltin="1"/>
    <cellStyle name="20% — акцент3" xfId="36" builtinId="38" customBuiltin="1"/>
    <cellStyle name="20% — акцент4" xfId="40" builtinId="42" customBuiltin="1"/>
    <cellStyle name="20% — акцент5" xfId="43" builtinId="46" customBuiltin="1"/>
    <cellStyle name="20% — акцент6" xfId="47" builtinId="50" customBuiltin="1"/>
    <cellStyle name="40% — акцент1" xfId="1" builtinId="31" customBuiltin="1"/>
    <cellStyle name="40% — акцент2" xfId="33" builtinId="35" customBuiltin="1"/>
    <cellStyle name="40% — акцент3" xfId="37" builtinId="39" customBuiltin="1"/>
    <cellStyle name="40% — акцент4" xfId="41" builtinId="43" customBuiltin="1"/>
    <cellStyle name="40% — акцент5" xfId="44" builtinId="47" customBuiltin="1"/>
    <cellStyle name="40% — акцент6" xfId="48" builtinId="51" customBuiltin="1"/>
    <cellStyle name="60% — акцент1" xfId="30" builtinId="32" customBuiltin="1"/>
    <cellStyle name="60% — акцент2" xfId="34" builtinId="36" customBuiltin="1"/>
    <cellStyle name="60% — акцент3" xfId="38" builtinId="40" customBuiltin="1"/>
    <cellStyle name="60% — акцент4" xfId="42" builtinId="44" customBuiltin="1"/>
    <cellStyle name="60% — акцент5" xfId="45" builtinId="48" customBuiltin="1"/>
    <cellStyle name="60% — акцент6" xfId="49" builtinId="52" customBuiltin="1"/>
    <cellStyle name="Dzień" xfId="12" xr:uid="{00000000-0005-0000-0000-000008000000}"/>
    <cellStyle name="Paski" xfId="13" xr:uid="{00000000-0005-0000-0000-000003000000}"/>
    <cellStyle name="Wpis ustawień" xfId="14" xr:uid="{00000000-0005-0000-0000-00000F000000}"/>
    <cellStyle name="Акцент1" xfId="3" builtinId="29" customBuiltin="1"/>
    <cellStyle name="Акцент2" xfId="31" builtinId="33" customBuiltin="1"/>
    <cellStyle name="Акцент3" xfId="35" builtinId="37" customBuiltin="1"/>
    <cellStyle name="Акцент4" xfId="39" builtinId="41" customBuiltin="1"/>
    <cellStyle name="Акцент5" xfId="4" builtinId="45" customBuiltin="1"/>
    <cellStyle name="Акцент6" xfId="46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Денежный" xfId="8" builtinId="4" customBuiltin="1"/>
    <cellStyle name="Денежный [0]" xfId="9" builtinId="7" customBuiltin="1"/>
    <cellStyle name="Заголовок 1" xfId="2" builtinId="16" customBuiltin="1"/>
    <cellStyle name="Заголовок 2" xfId="15" builtinId="17" customBuiltin="1"/>
    <cellStyle name="Заголовок 3" xfId="16" builtinId="18" customBuiltin="1"/>
    <cellStyle name="Заголовок 4" xfId="11" builtinId="19" customBuiltin="1"/>
    <cellStyle name="Итог" xfId="28" builtinId="25" customBuiltin="1"/>
    <cellStyle name="Контрольная ячейка" xfId="24" builtinId="23" customBuiltin="1"/>
    <cellStyle name="Название" xfId="5" builtinId="15" customBuiltin="1"/>
    <cellStyle name="Нейтральный" xfId="19" builtinId="28" customBuiltin="1"/>
    <cellStyle name="Обычный" xfId="0" builtinId="0" customBuiltin="1"/>
    <cellStyle name="Плохой" xfId="18" builtinId="27" customBuiltin="1"/>
    <cellStyle name="Пояснение" xfId="27" builtinId="53" customBuiltin="1"/>
    <cellStyle name="Примечание" xfId="26" builtinId="10" customBuiltin="1"/>
    <cellStyle name="Процентный" xfId="10" builtinId="5" customBuiltin="1"/>
    <cellStyle name="Связанная ячейка" xfId="23" builtinId="24" customBuiltin="1"/>
    <cellStyle name="Текст предупреждения" xfId="25" builtinId="11" customBuiltin="1"/>
    <cellStyle name="Финансовый" xfId="6" builtinId="3" customBuiltin="1"/>
    <cellStyle name="Финансовый [0]" xfId="7" builtinId="6" customBuiltin="1"/>
    <cellStyle name="Хороший" xfId="17" builtinId="26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B1:L15"/>
  <sheetViews>
    <sheetView showGridLines="0" tabSelected="1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1" width="9.25" style="1" hidden="1" customWidth="1"/>
    <col min="12" max="12" width="20.25" style="1" hidden="1" customWidth="1"/>
    <col min="13" max="13" width="9.25" style="1" customWidth="1"/>
    <col min="14" max="16384" width="8.75" style="1"/>
  </cols>
  <sheetData>
    <row r="1" spans="2:12" ht="9" customHeight="1">
      <c r="I1" s="1" t="s">
        <v>0</v>
      </c>
    </row>
    <row r="2" spans="2:12" ht="96" customHeight="1">
      <c r="B2" s="42" t="str">
        <f>"GENER "&amp;Rok_kalendarzowy</f>
        <v>GENER 2026</v>
      </c>
      <c r="C2" s="42"/>
      <c r="D2" s="42"/>
      <c r="E2" s="2"/>
      <c r="F2" s="2"/>
      <c r="G2" s="2"/>
      <c r="H2" s="3"/>
    </row>
    <row r="3" spans="2:12" s="8" customFormat="1" ht="24" customHeight="1"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K3" s="47" t="s">
        <v>2</v>
      </c>
      <c r="L3" s="47"/>
    </row>
    <row r="4" spans="2:12" s="4" customFormat="1" ht="24" customHeight="1">
      <c r="B4" s="29">
        <f t="array" ref="B4:H4">Dni_i_tygodnie+DATE(Rok_kalendarzowy,1,1)-WEEKDAY(DATE(Rok_kalendarzowy,1,1),(Początek_tygodnia="Poniedziałek")+1)+1</f>
        <v>46020</v>
      </c>
      <c r="C4" s="29">
        <v>46021</v>
      </c>
      <c r="D4" s="29">
        <v>46022</v>
      </c>
      <c r="E4" s="29">
        <v>46023</v>
      </c>
      <c r="F4" s="29">
        <v>46024</v>
      </c>
      <c r="G4" s="29">
        <v>46025</v>
      </c>
      <c r="H4" s="30">
        <v>46026</v>
      </c>
      <c r="K4" s="12" t="s">
        <v>3</v>
      </c>
      <c r="L4" s="12" t="s">
        <v>4</v>
      </c>
    </row>
    <row r="5" spans="2:12" s="10" customFormat="1" ht="56.1" customHeight="1">
      <c r="B5" s="9"/>
      <c r="C5" s="9"/>
      <c r="D5" s="9"/>
      <c r="E5" s="9"/>
      <c r="F5" s="9"/>
      <c r="G5" s="9"/>
      <c r="H5" s="9"/>
      <c r="K5" s="13">
        <v>2026</v>
      </c>
      <c r="L5" s="13" t="s">
        <v>1</v>
      </c>
    </row>
    <row r="6" spans="2:12" s="4" customFormat="1" ht="24" customHeight="1">
      <c r="B6" s="31">
        <f t="array" ref="B6:H6">Dni_i_tygodnie+DATE(Rok_kalendarzowy,1,1)-WEEKDAY(DATE(Rok_kalendarzowy,1,1),(Początek_tygodnia="Poniedziałek")+1)+8</f>
        <v>46027</v>
      </c>
      <c r="C6" s="31">
        <v>46028</v>
      </c>
      <c r="D6" s="31">
        <v>46029</v>
      </c>
      <c r="E6" s="31">
        <v>46030</v>
      </c>
      <c r="F6" s="31">
        <v>46031</v>
      </c>
      <c r="G6" s="31">
        <v>46032</v>
      </c>
      <c r="H6" s="31">
        <v>46033</v>
      </c>
    </row>
    <row r="7" spans="2:12" s="10" customFormat="1" ht="56.1" customHeight="1">
      <c r="B7" s="11"/>
      <c r="C7" s="11"/>
      <c r="D7" s="11"/>
      <c r="E7" s="11"/>
      <c r="F7" s="11"/>
      <c r="G7" s="11"/>
      <c r="H7" s="11"/>
    </row>
    <row r="8" spans="2:12" s="4" customFormat="1" ht="24" customHeight="1">
      <c r="B8" s="32">
        <f t="array" ref="B8:H8">Dni_i_tygodnie+DATE(Rok_kalendarzowy,1,1)-WEEKDAY(DATE(Rok_kalendarzowy,1,1),(Początek_tygodnia="Poniedziałek")+1)+15</f>
        <v>46034</v>
      </c>
      <c r="C8" s="32">
        <v>46035</v>
      </c>
      <c r="D8" s="32">
        <v>46036</v>
      </c>
      <c r="E8" s="32">
        <v>46037</v>
      </c>
      <c r="F8" s="32">
        <v>46038</v>
      </c>
      <c r="G8" s="32">
        <v>46039</v>
      </c>
      <c r="H8" s="32">
        <v>46040</v>
      </c>
    </row>
    <row r="9" spans="2:12" s="10" customFormat="1" ht="56.1" customHeight="1">
      <c r="B9" s="9"/>
      <c r="C9" s="9"/>
      <c r="D9" s="9"/>
      <c r="E9" s="9"/>
      <c r="F9" s="9"/>
      <c r="G9" s="9"/>
      <c r="H9" s="9"/>
    </row>
    <row r="10" spans="2:12" s="4" customFormat="1" ht="24" customHeight="1">
      <c r="B10" s="31">
        <f t="array" ref="B10:H10">Dni_i_tygodnie+DATE(Rok_kalendarzowy,1,1)-WEEKDAY(DATE(Rok_kalendarzowy,1,1),(Początek_tygodnia="Poniedziałek")+1)+22</f>
        <v>46041</v>
      </c>
      <c r="C10" s="31">
        <v>46042</v>
      </c>
      <c r="D10" s="31">
        <v>46043</v>
      </c>
      <c r="E10" s="31">
        <v>46044</v>
      </c>
      <c r="F10" s="31">
        <v>46045</v>
      </c>
      <c r="G10" s="31">
        <v>46046</v>
      </c>
      <c r="H10" s="31">
        <v>46047</v>
      </c>
    </row>
    <row r="11" spans="2:12" s="10" customFormat="1" ht="56.1" customHeight="1">
      <c r="B11" s="11"/>
      <c r="C11" s="11"/>
      <c r="D11" s="11"/>
      <c r="E11" s="11"/>
      <c r="F11" s="11"/>
      <c r="G11" s="11"/>
      <c r="H11" s="11"/>
    </row>
    <row r="12" spans="2:12" s="4" customFormat="1" ht="24" customHeight="1">
      <c r="B12" s="32">
        <f t="array" ref="B12:H12">Dni_i_tygodnie+DATE(Rok_kalendarzowy,1,1)-WEEKDAY(DATE(Rok_kalendarzowy,1,1),(Początek_tygodnia="Poniedziałek")+1)+29</f>
        <v>46048</v>
      </c>
      <c r="C12" s="32">
        <v>46049</v>
      </c>
      <c r="D12" s="32">
        <v>46050</v>
      </c>
      <c r="E12" s="32">
        <v>46051</v>
      </c>
      <c r="F12" s="32">
        <v>46052</v>
      </c>
      <c r="G12" s="32">
        <v>46053</v>
      </c>
      <c r="H12" s="32">
        <v>46054</v>
      </c>
    </row>
    <row r="13" spans="2:12" s="10" customFormat="1" ht="56.1" customHeight="1">
      <c r="B13" s="9"/>
      <c r="C13" s="9"/>
      <c r="D13" s="9"/>
      <c r="E13" s="9"/>
      <c r="F13" s="9"/>
      <c r="G13" s="9"/>
      <c r="H13" s="9"/>
    </row>
    <row r="14" spans="2:12" s="4" customFormat="1" ht="24" customHeight="1">
      <c r="B14" s="31">
        <f t="array" ref="B14:C14">Dni_i_tygodnie+DATE(Rok_kalendarzowy,1,1)-WEEKDAY(DATE(Rok_kalendarzowy,1,1),(Początek_tygodnia="Poniedziałek")+1)+36</f>
        <v>46055</v>
      </c>
      <c r="C14" s="31">
        <v>46056</v>
      </c>
      <c r="D14" s="43" t="s">
        <v>12</v>
      </c>
      <c r="E14" s="43"/>
      <c r="F14" s="43"/>
      <c r="G14" s="43"/>
      <c r="H14" s="44"/>
    </row>
    <row r="15" spans="2:12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4">
    <mergeCell ref="B2:D2"/>
    <mergeCell ref="D14:H14"/>
    <mergeCell ref="D15:H15"/>
    <mergeCell ref="K3:L3"/>
  </mergeCells>
  <phoneticPr fontId="2" type="noConversion"/>
  <conditionalFormatting sqref="B4:G4">
    <cfRule type="expression" dxfId="23" priority="23">
      <formula>DAY(B4)&gt;8</formula>
    </cfRule>
  </conditionalFormatting>
  <conditionalFormatting sqref="B12:H12 B14:C14">
    <cfRule type="expression" dxfId="22" priority="24">
      <formula>AND(DAY(B12)&gt;=1,DAY(B12)&lt;=15)</formula>
    </cfRule>
  </conditionalFormatting>
  <dataValidations count="13">
    <dataValidation type="list" errorStyle="warning" allowBlank="1" showInputMessage="1" showErrorMessage="1" error="Wybierz dzień z listy. Wybierz pozycję ANULUJ, a następnie naciśnij klawisze ALT+STRZAŁKA W DÓŁ, aby wybrać dzień z listy rozwijanej." prompt="W tej komórce wybierz pierwszy dzień tygodnia. Naciśnij klawisze ALT+STRZAŁKA W DÓŁ, aby otworzyć listę rozwijaną, a następnie naciśnij klawisze STRZAŁKA W DÓŁ i ENTER w celu dokonania wyboru" sqref="L5" xr:uid="{00000000-0002-0000-0000-000000000000}">
      <formula1>"niedziela, poniedziałek"</formula1>
    </dataValidation>
    <dataValidation allowBlank="1" showInputMessage="1" showErrorMessage="1" prompt="Ten skoroszyt umożliwia utworzenie niestandardowego kalendarza miesięcznego. W tym arkuszu stycznia dostosuj rok i pierwszy dzień tygodnia dla wszystkich miesięcy. Każdy miesiąc znajduje się w oddzielnym arkuszu." sqref="A1" xr:uid="{00000000-0002-0000-0000-000001000000}"/>
    <dataValidation allowBlank="1" showInputMessage="1" showErrorMessage="1" prompt="W komórce poniżej wprowadź rok" sqref="K4" xr:uid="{00000000-0002-0000-0000-000002000000}"/>
    <dataValidation allowBlank="1" showInputMessage="1" showErrorMessage="1" prompt="W komórce poniżej wybierz początkowy dzień tygodnia" sqref="L4" xr:uid="{00000000-0002-0000-0000-000003000000}"/>
    <dataValidation allowBlank="1" showInputMessage="1" showErrorMessage="1" prompt="W tej komórce wprowadź rok" sqref="K5" xr:uid="{00000000-0002-0000-0000-000004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00000000-0002-0000-0000-000005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000-000006000000}"/>
    <dataValidation allowBlank="1" showInputMessage="1" showErrorMessage="1" prompt="Rok w tej komórce jest automatycznie aktualizowany na podstawie wprowadzonego w komórce K5. Kalendarz poniżej zawiera daty poprzedniego i następnego miesiąca oznaczone jaśniejszą czcionką." sqref="B2:D2" xr:uid="{00000000-0002-0000-0000-000007000000}"/>
    <dataValidation allowBlank="1" showInputMessage="1" showErrorMessage="1" prompt="Automatycznie określony dzień tygodnia" sqref="C3:H3" xr:uid="{00000000-0002-0000-0000-000008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000-000009000000}"/>
    <dataValidation allowBlank="1" showInputMessage="1" prompt="W tej komórce wprowadź notatki dotyczące miesięcy" sqref="D15:H15" xr:uid="{00000000-0002-0000-0000-00000A000000}"/>
    <dataValidation allowBlank="1" showInputMessage="1" prompt="W poniższej komórce wprowadź notatki dotyczące miesięcy" sqref="D14:H14" xr:uid="{00000000-0002-0000-0000-00000B000000}"/>
    <dataValidation allowBlank="1" showInputMessage="1" showErrorMessage="1" prompt="Wprowadź rok i wybierz początkowy dzień kalendarza w komórkach poniżej. Te komórki ustawień kalendarza nie zostaną wydrukowane" sqref="K3" xr:uid="{00000000-0002-0000-0000-00000C000000}"/>
  </dataValidations>
  <printOptions horizontalCentered="1"/>
  <pageMargins left="0.25" right="0.25" top="0.5" bottom="0.5" header="0.3" footer="0.3"/>
  <pageSetup paperSize="9" orientation="landscape" r:id="rId1"/>
  <headerFooter differentFirst="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8" t="str">
        <f>"OCTUBRE "&amp;Rok_kalendarzowy</f>
        <v>OCTUBRE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6" t="s">
        <v>11</v>
      </c>
    </row>
    <row r="4" spans="2:9" s="4" customFormat="1" ht="24" customHeight="1">
      <c r="B4" s="33">
        <f t="array" ref="B4:H4">Dni_i_tygodnie+DATE(Rok_kalendarzowy,10,1)-WEEKDAY(DATE(Rok_kalendarzowy,10,1),(Początek_tygodnia="Poniedziałek")+1)+1</f>
        <v>46293</v>
      </c>
      <c r="C4" s="33">
        <v>46294</v>
      </c>
      <c r="D4" s="33">
        <v>46295</v>
      </c>
      <c r="E4" s="33">
        <v>46296</v>
      </c>
      <c r="F4" s="33">
        <v>46297</v>
      </c>
      <c r="G4" s="33">
        <v>46298</v>
      </c>
      <c r="H4" s="33">
        <v>46299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Dni_i_tygodnie+DATE(Rok_kalendarzowy,10,1)-WEEKDAY(DATE(Rok_kalendarzowy,10,1),(Początek_tygodnia="Poniedziałek")+1)+8</f>
        <v>46300</v>
      </c>
      <c r="C6" s="34">
        <v>46301</v>
      </c>
      <c r="D6" s="34">
        <v>46302</v>
      </c>
      <c r="E6" s="34">
        <v>46303</v>
      </c>
      <c r="F6" s="34">
        <v>46304</v>
      </c>
      <c r="G6" s="34">
        <v>46305</v>
      </c>
      <c r="H6" s="34">
        <v>46306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Dni_i_tygodnie+DATE(Rok_kalendarzowy,10,1)-WEEKDAY(DATE(Rok_kalendarzowy,10,1),(Początek_tygodnia="Poniedziałek")+1)+15</f>
        <v>46307</v>
      </c>
      <c r="C8" s="35">
        <v>46308</v>
      </c>
      <c r="D8" s="35">
        <v>46309</v>
      </c>
      <c r="E8" s="35">
        <v>46310</v>
      </c>
      <c r="F8" s="35">
        <v>46311</v>
      </c>
      <c r="G8" s="35">
        <v>46312</v>
      </c>
      <c r="H8" s="35">
        <v>46313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Dni_i_tygodnie+DATE(Rok_kalendarzowy,10,1)-WEEKDAY(DATE(Rok_kalendarzowy,10,1),(Początek_tygodnia="Poniedziałek")+1)+22</f>
        <v>46314</v>
      </c>
      <c r="C10" s="34">
        <v>46315</v>
      </c>
      <c r="D10" s="34">
        <v>46316</v>
      </c>
      <c r="E10" s="34">
        <v>46317</v>
      </c>
      <c r="F10" s="34">
        <v>46318</v>
      </c>
      <c r="G10" s="34">
        <v>46319</v>
      </c>
      <c r="H10" s="34">
        <v>46320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Dni_i_tygodnie+DATE(Rok_kalendarzowy,10,1)-WEEKDAY(DATE(Rok_kalendarzowy,10,1),(Początek_tygodnia="Poniedziałek")+1)+29</f>
        <v>46321</v>
      </c>
      <c r="C12" s="35">
        <v>46322</v>
      </c>
      <c r="D12" s="35">
        <v>46323</v>
      </c>
      <c r="E12" s="35">
        <v>46324</v>
      </c>
      <c r="F12" s="35">
        <v>46325</v>
      </c>
      <c r="G12" s="35">
        <v>46326</v>
      </c>
      <c r="H12" s="35">
        <v>46327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Dni_i_tygodnie+DATE(Rok_kalendarzowy,10,1)-WEEKDAY(DATE(Rok_kalendarzowy,10,1),(Początek_tygodnia="Poniedziałek")+1)+36</f>
        <v>46328</v>
      </c>
      <c r="C14" s="34">
        <v>46329</v>
      </c>
      <c r="D14" s="59" t="s">
        <v>12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6DB640CA-0B9E-4F35-8AD4-398804B4BE96}"/>
    <dataValidation allowBlank="1" showInputMessage="1" showErrorMessage="1" prompt="Październik — kalendarz miesięczny" sqref="A1" xr:uid="{00000000-0002-0000-09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900-000002000000}"/>
    <dataValidation allowBlank="1" showInputMessage="1" prompt="W poniższej komórce wprowadź notatki dotyczące miesięcy" sqref="D14:H14" xr:uid="{00000000-0002-0000-0900-000004000000}"/>
    <dataValidation allowBlank="1" showInputMessage="1" prompt="W tej komórce wprowadź notatki dotyczące miesięcy" sqref="D15:H15" xr:uid="{00000000-0002-0000-09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9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9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F8908839-26C3-4E39-A193-836AABDFAAA1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8" t="str">
        <f>"NOVEMBRE "&amp;Rok_kalendarzowy</f>
        <v>NOVEMBRE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6" t="s">
        <v>11</v>
      </c>
    </row>
    <row r="4" spans="2:9" s="4" customFormat="1" ht="24" customHeight="1">
      <c r="B4" s="33">
        <f t="array" ref="B4:H4">Dni_i_tygodnie+DATE(Rok_kalendarzowy,11,1)-WEEKDAY(DATE(Rok_kalendarzowy,11,1),(Początek_tygodnia="Poniedziałek")+1)+1</f>
        <v>46321</v>
      </c>
      <c r="C4" s="33">
        <v>46322</v>
      </c>
      <c r="D4" s="33">
        <v>46323</v>
      </c>
      <c r="E4" s="33">
        <v>46324</v>
      </c>
      <c r="F4" s="33">
        <v>46325</v>
      </c>
      <c r="G4" s="33">
        <v>46326</v>
      </c>
      <c r="H4" s="33">
        <v>46327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Dni_i_tygodnie+DATE(Rok_kalendarzowy,11,1)-WEEKDAY(DATE(Rok_kalendarzowy,11,1),(Początek_tygodnia="Poniedziałek")+1)+8</f>
        <v>46328</v>
      </c>
      <c r="C6" s="34">
        <v>46329</v>
      </c>
      <c r="D6" s="34">
        <v>46330</v>
      </c>
      <c r="E6" s="34">
        <v>46331</v>
      </c>
      <c r="F6" s="34">
        <v>46332</v>
      </c>
      <c r="G6" s="34">
        <v>46333</v>
      </c>
      <c r="H6" s="34">
        <v>46334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Dni_i_tygodnie+DATE(Rok_kalendarzowy,11,1)-WEEKDAY(DATE(Rok_kalendarzowy,11,1),(Początek_tygodnia="Poniedziałek")+1)+15</f>
        <v>46335</v>
      </c>
      <c r="C8" s="35">
        <v>46336</v>
      </c>
      <c r="D8" s="35">
        <v>46337</v>
      </c>
      <c r="E8" s="35">
        <v>46338</v>
      </c>
      <c r="F8" s="35">
        <v>46339</v>
      </c>
      <c r="G8" s="35">
        <v>46340</v>
      </c>
      <c r="H8" s="35">
        <v>46341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Dni_i_tygodnie+DATE(Rok_kalendarzowy,11,1)-WEEKDAY(DATE(Rok_kalendarzowy,11,1),(Początek_tygodnia="Poniedziałek")+1)+22</f>
        <v>46342</v>
      </c>
      <c r="C10" s="34">
        <v>46343</v>
      </c>
      <c r="D10" s="34">
        <v>46344</v>
      </c>
      <c r="E10" s="34">
        <v>46345</v>
      </c>
      <c r="F10" s="34">
        <v>46346</v>
      </c>
      <c r="G10" s="34">
        <v>46347</v>
      </c>
      <c r="H10" s="34">
        <v>46348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Dni_i_tygodnie+DATE(Rok_kalendarzowy,11,1)-WEEKDAY(DATE(Rok_kalendarzowy,11,1),(Początek_tygodnia="Poniedziałek")+1)+29</f>
        <v>46349</v>
      </c>
      <c r="C12" s="35">
        <v>46350</v>
      </c>
      <c r="D12" s="35">
        <v>46351</v>
      </c>
      <c r="E12" s="35">
        <v>46352</v>
      </c>
      <c r="F12" s="35">
        <v>46353</v>
      </c>
      <c r="G12" s="35">
        <v>46354</v>
      </c>
      <c r="H12" s="35">
        <v>46355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Dni_i_tygodnie+DATE(Rok_kalendarzowy,11,1)-WEEKDAY(DATE(Rok_kalendarzowy,11,1),(Początek_tygodnia="Poniedziałek")+1)+36</f>
        <v>46356</v>
      </c>
      <c r="C14" s="34">
        <v>46357</v>
      </c>
      <c r="D14" s="59" t="s">
        <v>12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FED892A9-09B6-4113-9331-086BCD77F87C}"/>
    <dataValidation allowBlank="1" showInputMessage="1" showErrorMessage="1" prompt="Listopad — kalendarz miesięczny" sqref="A1" xr:uid="{00000000-0002-0000-0A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A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A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A00-000004000000}"/>
    <dataValidation allowBlank="1" showInputMessage="1" prompt="W tej komórce wprowadź notatki dotyczące miesięcy" sqref="D15:H15" xr:uid="{00000000-0002-0000-0A00-000005000000}"/>
    <dataValidation allowBlank="1" showInputMessage="1" prompt="W poniższej komórce wprowadź notatki dotyczące miesięcy" sqref="D14:H14" xr:uid="{00000000-0002-0000-0A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86ECEFFA-30E5-432E-8770-270231F30086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42" t="str">
        <f>"DESEMBRE "&amp;Rok_kalendarzowy</f>
        <v>DESEMBRE 2026</v>
      </c>
      <c r="C2" s="42"/>
      <c r="D2" s="42"/>
      <c r="E2" s="2"/>
      <c r="F2" s="2"/>
      <c r="G2" s="2"/>
      <c r="H2" s="3"/>
    </row>
    <row r="3" spans="2:9" s="8" customFormat="1" ht="24" customHeight="1"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</row>
    <row r="4" spans="2:9" s="4" customFormat="1" ht="24" customHeight="1">
      <c r="B4" s="29">
        <f t="array" ref="B4:H4">Dni_i_tygodnie+DATE(Rok_kalendarzowy,12,1)-WEEKDAY(DATE(Rok_kalendarzowy,12,1),(Początek_tygodnia="Poniedziałek")+1)+1</f>
        <v>46356</v>
      </c>
      <c r="C4" s="29">
        <v>46357</v>
      </c>
      <c r="D4" s="29">
        <v>46358</v>
      </c>
      <c r="E4" s="29">
        <v>46359</v>
      </c>
      <c r="F4" s="29">
        <v>46360</v>
      </c>
      <c r="G4" s="29">
        <v>46361</v>
      </c>
      <c r="H4" s="30">
        <v>46362</v>
      </c>
    </row>
    <row r="5" spans="2:9" s="10" customFormat="1" ht="56.1" customHeight="1">
      <c r="B5" s="9"/>
      <c r="C5" s="9"/>
      <c r="D5" s="9"/>
      <c r="E5" s="9"/>
      <c r="F5" s="9"/>
      <c r="G5" s="9"/>
      <c r="H5" s="9"/>
    </row>
    <row r="6" spans="2:9" s="4" customFormat="1" ht="24" customHeight="1">
      <c r="B6" s="31">
        <f t="array" ref="B6:H6">Dni_i_tygodnie+DATE(Rok_kalendarzowy,12,1)-WEEKDAY(DATE(Rok_kalendarzowy,12,1),(Początek_tygodnia="Poniedziałek")+1)+8</f>
        <v>46363</v>
      </c>
      <c r="C6" s="31">
        <v>46364</v>
      </c>
      <c r="D6" s="31">
        <v>46365</v>
      </c>
      <c r="E6" s="31">
        <v>46366</v>
      </c>
      <c r="F6" s="31">
        <v>46367</v>
      </c>
      <c r="G6" s="31">
        <v>46368</v>
      </c>
      <c r="H6" s="31">
        <v>46369</v>
      </c>
    </row>
    <row r="7" spans="2:9" s="10" customFormat="1" ht="56.1" customHeight="1">
      <c r="B7" s="11"/>
      <c r="C7" s="11"/>
      <c r="D7" s="11"/>
      <c r="E7" s="11"/>
      <c r="F7" s="11"/>
      <c r="G7" s="11"/>
      <c r="H7" s="11"/>
    </row>
    <row r="8" spans="2:9" s="4" customFormat="1" ht="24" customHeight="1">
      <c r="B8" s="32">
        <f t="array" ref="B8:H8">Dni_i_tygodnie+DATE(Rok_kalendarzowy,12,1)-WEEKDAY(DATE(Rok_kalendarzowy,12,1),(Początek_tygodnia="Poniedziałek")+1)+15</f>
        <v>46370</v>
      </c>
      <c r="C8" s="32">
        <v>46371</v>
      </c>
      <c r="D8" s="32">
        <v>46372</v>
      </c>
      <c r="E8" s="32">
        <v>46373</v>
      </c>
      <c r="F8" s="32">
        <v>46374</v>
      </c>
      <c r="G8" s="32">
        <v>46375</v>
      </c>
      <c r="H8" s="32">
        <v>46376</v>
      </c>
    </row>
    <row r="9" spans="2:9" s="10" customFormat="1" ht="56.1" customHeight="1">
      <c r="B9" s="9"/>
      <c r="C9" s="9"/>
      <c r="D9" s="9"/>
      <c r="E9" s="9"/>
      <c r="F9" s="9"/>
      <c r="G9" s="9"/>
      <c r="H9" s="9"/>
    </row>
    <row r="10" spans="2:9" s="4" customFormat="1" ht="24" customHeight="1">
      <c r="B10" s="31">
        <f t="array" ref="B10:H10">Dni_i_tygodnie+DATE(Rok_kalendarzowy,12,1)-WEEKDAY(DATE(Rok_kalendarzowy,12,1),(Początek_tygodnia="Poniedziałek")+1)+22</f>
        <v>46377</v>
      </c>
      <c r="C10" s="31">
        <v>46378</v>
      </c>
      <c r="D10" s="31">
        <v>46379</v>
      </c>
      <c r="E10" s="31">
        <v>46380</v>
      </c>
      <c r="F10" s="31">
        <v>46381</v>
      </c>
      <c r="G10" s="31">
        <v>46382</v>
      </c>
      <c r="H10" s="31">
        <v>46383</v>
      </c>
    </row>
    <row r="11" spans="2:9" s="10" customFormat="1" ht="56.1" customHeight="1">
      <c r="B11" s="11"/>
      <c r="C11" s="11"/>
      <c r="D11" s="11"/>
      <c r="E11" s="11"/>
      <c r="F11" s="11"/>
      <c r="G11" s="11"/>
      <c r="H11" s="11"/>
    </row>
    <row r="12" spans="2:9" s="4" customFormat="1" ht="24" customHeight="1">
      <c r="B12" s="32">
        <f t="array" ref="B12:H12">Dni_i_tygodnie+DATE(Rok_kalendarzowy,12,1)-WEEKDAY(DATE(Rok_kalendarzowy,12,1),(Początek_tygodnia="Poniedziałek")+1)+29</f>
        <v>46384</v>
      </c>
      <c r="C12" s="32">
        <v>46385</v>
      </c>
      <c r="D12" s="32">
        <v>46386</v>
      </c>
      <c r="E12" s="32">
        <v>46387</v>
      </c>
      <c r="F12" s="32">
        <v>46388</v>
      </c>
      <c r="G12" s="32">
        <v>46389</v>
      </c>
      <c r="H12" s="32">
        <v>46390</v>
      </c>
    </row>
    <row r="13" spans="2:9" s="10" customFormat="1" ht="56.1" customHeight="1">
      <c r="B13" s="9"/>
      <c r="C13" s="9"/>
      <c r="D13" s="9"/>
      <c r="E13" s="9"/>
      <c r="F13" s="9"/>
      <c r="G13" s="9"/>
      <c r="H13" s="9"/>
    </row>
    <row r="14" spans="2:9" s="4" customFormat="1" ht="24" customHeight="1">
      <c r="B14" s="31">
        <f t="array" ref="B14:C14">Dni_i_tygodnie+DATE(Rok_kalendarzowy,12,1)-WEEKDAY(DATE(Rok_kalendarzowy,12,1),(Początek_tygodnia="Poniedziałek")+1)+36</f>
        <v>46391</v>
      </c>
      <c r="C14" s="31">
        <v>46392</v>
      </c>
      <c r="D14" s="43" t="s">
        <v>12</v>
      </c>
      <c r="E14" s="43"/>
      <c r="F14" s="43"/>
      <c r="G14" s="43"/>
      <c r="H14" s="44"/>
    </row>
    <row r="15" spans="2:9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3">
    <mergeCell ref="B2:D2"/>
    <mergeCell ref="D14:H14"/>
    <mergeCell ref="D15:H15"/>
  </mergeCells>
  <phoneticPr fontId="33"/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B7513C10-09D2-4E32-BCD9-154689CCDBD1}"/>
    <dataValidation allowBlank="1" showInputMessage="1" showErrorMessage="1" prompt="Grudzień — kalendarz miesięczny" sqref="A1" xr:uid="{00000000-0002-0000-0B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B00-000002000000}"/>
    <dataValidation allowBlank="1" showInputMessage="1" prompt="W poniższej komórce wprowadź notatki dotyczące miesięcy" sqref="D14:H14" xr:uid="{00000000-0002-0000-0B00-000004000000}"/>
    <dataValidation allowBlank="1" showInputMessage="1" prompt="W tej komórce wprowadź notatki dotyczące miesięcy" sqref="D15:H15" xr:uid="{00000000-0002-0000-0B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B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B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616EEB4E-CAE5-4072-A003-5973889E667D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B1:I15"/>
  <sheetViews>
    <sheetView showGridLines="0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42" t="str">
        <f>"FEBRER "&amp;Rok_kalendarzowy</f>
        <v>FEBRER 2026</v>
      </c>
      <c r="C2" s="42"/>
      <c r="D2" s="42"/>
      <c r="E2" s="2"/>
      <c r="F2" s="2"/>
      <c r="G2" s="2"/>
      <c r="H2" s="3"/>
    </row>
    <row r="3" spans="2:9" s="8" customFormat="1" ht="24" customHeight="1"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</row>
    <row r="4" spans="2:9" s="4" customFormat="1" ht="24" customHeight="1">
      <c r="B4" s="29">
        <f t="array" ref="B4:H4">Dni_i_tygodnie+DATE(Rok_kalendarzowy,2,1)-WEEKDAY(DATE(Rok_kalendarzowy,2,1),(Początek_tygodnia="Poniedziałek")+1)+1</f>
        <v>46048</v>
      </c>
      <c r="C4" s="29">
        <v>46049</v>
      </c>
      <c r="D4" s="29">
        <v>46050</v>
      </c>
      <c r="E4" s="29">
        <v>46051</v>
      </c>
      <c r="F4" s="29">
        <v>46052</v>
      </c>
      <c r="G4" s="29">
        <v>46053</v>
      </c>
      <c r="H4" s="30">
        <v>46054</v>
      </c>
    </row>
    <row r="5" spans="2:9" s="10" customFormat="1" ht="56.1" customHeight="1">
      <c r="B5" s="9"/>
      <c r="C5" s="9"/>
      <c r="D5" s="9"/>
      <c r="E5" s="9"/>
      <c r="F5" s="9"/>
      <c r="G5" s="9"/>
      <c r="H5" s="9"/>
    </row>
    <row r="6" spans="2:9" s="4" customFormat="1" ht="24" customHeight="1">
      <c r="B6" s="31">
        <f t="array" ref="B6:H6">Dni_i_tygodnie+DATE(Rok_kalendarzowy,2,1)-WEEKDAY(DATE(Rok_kalendarzowy,2,1),(Początek_tygodnia="Poniedziałek")+1)+8</f>
        <v>46055</v>
      </c>
      <c r="C6" s="31">
        <v>46056</v>
      </c>
      <c r="D6" s="31">
        <v>46057</v>
      </c>
      <c r="E6" s="31">
        <v>46058</v>
      </c>
      <c r="F6" s="31">
        <v>46059</v>
      </c>
      <c r="G6" s="31">
        <v>46060</v>
      </c>
      <c r="H6" s="31">
        <v>46061</v>
      </c>
    </row>
    <row r="7" spans="2:9" s="10" customFormat="1" ht="56.1" customHeight="1">
      <c r="B7" s="11"/>
      <c r="C7" s="11"/>
      <c r="D7" s="11"/>
      <c r="E7" s="11"/>
      <c r="F7" s="11"/>
      <c r="G7" s="11"/>
      <c r="H7" s="11"/>
    </row>
    <row r="8" spans="2:9" s="4" customFormat="1" ht="24" customHeight="1">
      <c r="B8" s="32">
        <f t="array" ref="B8:H8">Dni_i_tygodnie+DATE(Rok_kalendarzowy,2,1)-WEEKDAY(DATE(Rok_kalendarzowy,2,1),(Początek_tygodnia="Poniedziałek")+1)+15</f>
        <v>46062</v>
      </c>
      <c r="C8" s="32">
        <v>46063</v>
      </c>
      <c r="D8" s="32">
        <v>46064</v>
      </c>
      <c r="E8" s="32">
        <v>46065</v>
      </c>
      <c r="F8" s="32">
        <v>46066</v>
      </c>
      <c r="G8" s="32">
        <v>46067</v>
      </c>
      <c r="H8" s="32">
        <v>46068</v>
      </c>
    </row>
    <row r="9" spans="2:9" s="10" customFormat="1" ht="56.1" customHeight="1">
      <c r="B9" s="9"/>
      <c r="C9" s="9"/>
      <c r="D9" s="9"/>
      <c r="E9" s="9"/>
      <c r="F9" s="9"/>
      <c r="G9" s="9"/>
      <c r="H9" s="9"/>
    </row>
    <row r="10" spans="2:9" s="4" customFormat="1" ht="24" customHeight="1">
      <c r="B10" s="31">
        <f t="array" ref="B10:H10">Dni_i_tygodnie+DATE(Rok_kalendarzowy,2,1)-WEEKDAY(DATE(Rok_kalendarzowy,2,1),(Początek_tygodnia="Poniedziałek")+1)+22</f>
        <v>46069</v>
      </c>
      <c r="C10" s="31">
        <v>46070</v>
      </c>
      <c r="D10" s="31">
        <v>46071</v>
      </c>
      <c r="E10" s="31">
        <v>46072</v>
      </c>
      <c r="F10" s="31">
        <v>46073</v>
      </c>
      <c r="G10" s="31">
        <v>46074</v>
      </c>
      <c r="H10" s="31">
        <v>46075</v>
      </c>
    </row>
    <row r="11" spans="2:9" s="10" customFormat="1" ht="56.1" customHeight="1">
      <c r="B11" s="11"/>
      <c r="C11" s="11"/>
      <c r="D11" s="11"/>
      <c r="E11" s="11"/>
      <c r="F11" s="11"/>
      <c r="G11" s="11"/>
      <c r="H11" s="11"/>
    </row>
    <row r="12" spans="2:9" s="4" customFormat="1" ht="24" customHeight="1">
      <c r="B12" s="32">
        <f t="array" ref="B12:H12">Dni_i_tygodnie+DATE(Rok_kalendarzowy,2,1)-WEEKDAY(DATE(Rok_kalendarzowy,2,1),(Początek_tygodnia="Poniedziałek")+1)+29</f>
        <v>46076</v>
      </c>
      <c r="C12" s="32">
        <v>46077</v>
      </c>
      <c r="D12" s="32">
        <v>46078</v>
      </c>
      <c r="E12" s="32">
        <v>46079</v>
      </c>
      <c r="F12" s="32">
        <v>46080</v>
      </c>
      <c r="G12" s="32">
        <v>46081</v>
      </c>
      <c r="H12" s="32">
        <v>46082</v>
      </c>
    </row>
    <row r="13" spans="2:9" s="10" customFormat="1" ht="56.1" customHeight="1">
      <c r="B13" s="9"/>
      <c r="C13" s="9"/>
      <c r="D13" s="9"/>
      <c r="E13" s="9"/>
      <c r="F13" s="9"/>
      <c r="G13" s="9"/>
      <c r="H13" s="9"/>
    </row>
    <row r="14" spans="2:9" s="4" customFormat="1" ht="24" customHeight="1">
      <c r="B14" s="31">
        <f t="array" ref="B14:C14">Dni_i_tygodnie+DATE(Rok_kalendarzowy,2,1)-WEEKDAY(DATE(Rok_kalendarzowy,2,1),(Początek_tygodnia="Poniedziałek")+1)+36</f>
        <v>46083</v>
      </c>
      <c r="C14" s="31">
        <v>46084</v>
      </c>
      <c r="D14" s="43" t="s">
        <v>12</v>
      </c>
      <c r="E14" s="43"/>
      <c r="F14" s="43"/>
      <c r="G14" s="43"/>
      <c r="H14" s="44"/>
    </row>
    <row r="15" spans="2:9" s="10" customFormat="1" ht="56.1" customHeight="1">
      <c r="B15" s="11"/>
      <c r="C15" s="11"/>
      <c r="D15" s="45"/>
      <c r="E15" s="45"/>
      <c r="F15" s="45"/>
      <c r="G15" s="45"/>
      <c r="H15" s="46"/>
    </row>
  </sheetData>
  <mergeCells count="3">
    <mergeCell ref="B2:D2"/>
    <mergeCell ref="D14:H14"/>
    <mergeCell ref="D15:H15"/>
  </mergeCells>
  <phoneticPr fontId="33"/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2FBADC77-E87B-4E21-A0F5-C86DBBB1A0C7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100-000001000000}"/>
    <dataValidation allowBlank="1" showInputMessage="1" showErrorMessage="1" prompt="Luty — kalendarz miesięczny" sqref="A1" xr:uid="{00000000-0002-0000-0100-000003000000}"/>
    <dataValidation allowBlank="1" showInputMessage="1" prompt="W poniższej komórce wprowadź notatki dotyczące miesięcy" sqref="D14:H14" xr:uid="{00000000-0002-0000-0100-000004000000}"/>
    <dataValidation allowBlank="1" showInputMessage="1" prompt="W tej komórce wprowadź notatki dotyczące miesięcy" sqref="D15:H15" xr:uid="{00000000-0002-0000-01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1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1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52DBFFB4-CF1B-419C-8811-CF0541876BB8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B1:I15"/>
  <sheetViews>
    <sheetView showGridLines="0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48" t="str">
        <f>"MARÇ "&amp;Rok_kalendarzowy</f>
        <v>MARÇ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9" t="s">
        <v>11</v>
      </c>
    </row>
    <row r="4" spans="2:9" s="4" customFormat="1" ht="24" customHeight="1">
      <c r="B4" s="39">
        <f t="array" ref="B4:H4">Dni_i_tygodnie+DATE(Rok_kalendarzowy,3,1)-WEEKDAY(DATE(Rok_kalendarzowy,3,1),(Początek_tygodnia="Poniedziałek")+1)+1</f>
        <v>46076</v>
      </c>
      <c r="C4" s="39">
        <v>46077</v>
      </c>
      <c r="D4" s="39">
        <v>46078</v>
      </c>
      <c r="E4" s="39">
        <v>46079</v>
      </c>
      <c r="F4" s="39">
        <v>46080</v>
      </c>
      <c r="G4" s="39">
        <v>46081</v>
      </c>
      <c r="H4" s="39">
        <v>46082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Dni_i_tygodnie+DATE(Rok_kalendarzowy,3,1)-WEEKDAY(DATE(Rok_kalendarzowy,3,1),(Początek_tygodnia="Poniedziałek")+1)+8</f>
        <v>46083</v>
      </c>
      <c r="C6" s="40">
        <v>46084</v>
      </c>
      <c r="D6" s="40">
        <v>46085</v>
      </c>
      <c r="E6" s="40">
        <v>46086</v>
      </c>
      <c r="F6" s="40">
        <v>46087</v>
      </c>
      <c r="G6" s="40">
        <v>46088</v>
      </c>
      <c r="H6" s="40">
        <v>46089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Dni_i_tygodnie+DATE(Rok_kalendarzowy,3,1)-WEEKDAY(DATE(Rok_kalendarzowy,3,1),(Początek_tygodnia="Poniedziałek")+1)+15</f>
        <v>46090</v>
      </c>
      <c r="C8" s="41">
        <v>46091</v>
      </c>
      <c r="D8" s="41">
        <v>46092</v>
      </c>
      <c r="E8" s="41">
        <v>46093</v>
      </c>
      <c r="F8" s="41">
        <v>46094</v>
      </c>
      <c r="G8" s="41">
        <v>46095</v>
      </c>
      <c r="H8" s="41">
        <v>46096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Dni_i_tygodnie+DATE(Rok_kalendarzowy,3,1)-WEEKDAY(DATE(Rok_kalendarzowy,3,1),(Początek_tygodnia="Poniedziałek")+1)+22</f>
        <v>46097</v>
      </c>
      <c r="C10" s="40">
        <v>46098</v>
      </c>
      <c r="D10" s="40">
        <v>46099</v>
      </c>
      <c r="E10" s="40">
        <v>46100</v>
      </c>
      <c r="F10" s="40">
        <v>46101</v>
      </c>
      <c r="G10" s="40">
        <v>46102</v>
      </c>
      <c r="H10" s="40">
        <v>46103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Dni_i_tygodnie+DATE(Rok_kalendarzowy,3,1)-WEEKDAY(DATE(Rok_kalendarzowy,3,1),(Początek_tygodnia="Poniedziałek")+1)+29</f>
        <v>46104</v>
      </c>
      <c r="C12" s="41">
        <v>46105</v>
      </c>
      <c r="D12" s="41">
        <v>46106</v>
      </c>
      <c r="E12" s="41">
        <v>46107</v>
      </c>
      <c r="F12" s="41">
        <v>46108</v>
      </c>
      <c r="G12" s="41">
        <v>46109</v>
      </c>
      <c r="H12" s="41">
        <v>46110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Dni_i_tygodnie+DATE(Rok_kalendarzowy,3,1)-WEEKDAY(DATE(Rok_kalendarzowy,3,1),(Początek_tygodnia="Poniedziałek")+1)+36</f>
        <v>46111</v>
      </c>
      <c r="C14" s="40">
        <v>46112</v>
      </c>
      <c r="D14" s="49" t="s">
        <v>12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Marzec — kalendarz miesięczny" sqref="A1" xr:uid="{00000000-0002-0000-0200-000000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200-000001000000}"/>
    <dataValidation allowBlank="1" showInputMessage="1" showErrorMessage="1" prompt="Automatycznie określony dzień tygodnia" sqref="C3:H3" xr:uid="{C4717B04-B2AF-493C-A0C1-7F45C8231D1F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2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200-000004000000}"/>
    <dataValidation allowBlank="1" showInputMessage="1" prompt="W tej komórce wprowadź notatki dotyczące miesięcy" sqref="D15:H15" xr:uid="{00000000-0002-0000-0200-000005000000}"/>
    <dataValidation allowBlank="1" showInputMessage="1" prompt="W poniższej komórce wprowadź notatki dotyczące miesięcy" sqref="D14:H14" xr:uid="{00000000-0002-0000-02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8EDC3426-01B3-4ADA-8F15-3E34F9C509E7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48" t="str">
        <f>"ABRIL "&amp;Rok_kalendarzowy</f>
        <v>ABRIL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9" t="s">
        <v>11</v>
      </c>
    </row>
    <row r="4" spans="2:9" s="4" customFormat="1" ht="24" customHeight="1">
      <c r="B4" s="39">
        <f t="array" ref="B4:H4">Dni_i_tygodnie+DATE(Rok_kalendarzowy,4,1)-WEEKDAY(DATE(Rok_kalendarzowy,4,1),(Początek_tygodnia="Poniedziałek")+1)+1</f>
        <v>46111</v>
      </c>
      <c r="C4" s="39">
        <v>46112</v>
      </c>
      <c r="D4" s="39">
        <v>46113</v>
      </c>
      <c r="E4" s="39">
        <v>46114</v>
      </c>
      <c r="F4" s="39">
        <v>46115</v>
      </c>
      <c r="G4" s="39">
        <v>46116</v>
      </c>
      <c r="H4" s="39">
        <v>46117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Dni_i_tygodnie+DATE(Rok_kalendarzowy,4,1)-WEEKDAY(DATE(Rok_kalendarzowy,4,1),(Początek_tygodnia="Poniedziałek")+1)+8</f>
        <v>46118</v>
      </c>
      <c r="C6" s="40">
        <v>46119</v>
      </c>
      <c r="D6" s="40">
        <v>46120</v>
      </c>
      <c r="E6" s="40">
        <v>46121</v>
      </c>
      <c r="F6" s="40">
        <v>46122</v>
      </c>
      <c r="G6" s="40">
        <v>46123</v>
      </c>
      <c r="H6" s="40">
        <v>46124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Dni_i_tygodnie+DATE(Rok_kalendarzowy,4,1)-WEEKDAY(DATE(Rok_kalendarzowy,4,1),(Początek_tygodnia="Poniedziałek")+1)+15</f>
        <v>46125</v>
      </c>
      <c r="C8" s="41">
        <v>46126</v>
      </c>
      <c r="D8" s="41">
        <v>46127</v>
      </c>
      <c r="E8" s="41">
        <v>46128</v>
      </c>
      <c r="F8" s="41">
        <v>46129</v>
      </c>
      <c r="G8" s="41">
        <v>46130</v>
      </c>
      <c r="H8" s="41">
        <v>46131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Dni_i_tygodnie+DATE(Rok_kalendarzowy,4,1)-WEEKDAY(DATE(Rok_kalendarzowy,4,1),(Początek_tygodnia="Poniedziałek")+1)+22</f>
        <v>46132</v>
      </c>
      <c r="C10" s="40">
        <v>46133</v>
      </c>
      <c r="D10" s="40">
        <v>46134</v>
      </c>
      <c r="E10" s="40">
        <v>46135</v>
      </c>
      <c r="F10" s="40">
        <v>46136</v>
      </c>
      <c r="G10" s="40">
        <v>46137</v>
      </c>
      <c r="H10" s="40">
        <v>46138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Dni_i_tygodnie+DATE(Rok_kalendarzowy,4,1)-WEEKDAY(DATE(Rok_kalendarzowy,4,1),(Początek_tygodnia="Poniedziałek")+1)+29</f>
        <v>46139</v>
      </c>
      <c r="C12" s="41">
        <v>46140</v>
      </c>
      <c r="D12" s="41">
        <v>46141</v>
      </c>
      <c r="E12" s="41">
        <v>46142</v>
      </c>
      <c r="F12" s="41">
        <v>46143</v>
      </c>
      <c r="G12" s="41">
        <v>46144</v>
      </c>
      <c r="H12" s="41">
        <v>46145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Dni_i_tygodnie+DATE(Rok_kalendarzowy,4,1)-WEEKDAY(DATE(Rok_kalendarzowy,4,1),(Początek_tygodnia="Poniedziałek")+1)+36</f>
        <v>46146</v>
      </c>
      <c r="C14" s="40">
        <v>46147</v>
      </c>
      <c r="D14" s="49" t="s">
        <v>12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3CE40AB4-132F-40BB-90E3-C1C9062342FC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300-000001000000}"/>
    <dataValidation allowBlank="1" showInputMessage="1" showErrorMessage="1" prompt="Kwiecień — kalendarz miesięczny" sqref="A1" xr:uid="{00000000-0002-0000-0300-000002000000}"/>
    <dataValidation allowBlank="1" showInputMessage="1" prompt="W poniższej komórce wprowadź notatki dotyczące miesięcy" sqref="D14:H14" xr:uid="{00000000-0002-0000-0300-000004000000}"/>
    <dataValidation allowBlank="1" showInputMessage="1" prompt="W tej komórce wprowadź notatki dotyczące miesięcy" sqref="D15:H15" xr:uid="{00000000-0002-0000-03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3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3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16C42858-8CEB-4278-ACF8-D104A4046288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48" t="str">
        <f>"MAIG "&amp;Rok_kalendarzowy</f>
        <v>MAIG 2026</v>
      </c>
      <c r="C2" s="48"/>
      <c r="D2" s="48"/>
      <c r="E2" s="2"/>
      <c r="F2" s="2"/>
      <c r="G2" s="2"/>
      <c r="H2" s="3"/>
    </row>
    <row r="3" spans="2:9" s="8" customFormat="1" ht="24" customHeight="1">
      <c r="B3" s="17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9" t="s">
        <v>11</v>
      </c>
    </row>
    <row r="4" spans="2:9" s="4" customFormat="1" ht="24" customHeight="1">
      <c r="B4" s="39">
        <f t="array" ref="B4:H4">Dni_i_tygodnie+DATE(Rok_kalendarzowy,5,1)-WEEKDAY(DATE(Rok_kalendarzowy,5,1),(Początek_tygodnia="Poniedziałek")+1)+1</f>
        <v>46139</v>
      </c>
      <c r="C4" s="39">
        <v>46140</v>
      </c>
      <c r="D4" s="39">
        <v>46141</v>
      </c>
      <c r="E4" s="39">
        <v>46142</v>
      </c>
      <c r="F4" s="39">
        <v>46143</v>
      </c>
      <c r="G4" s="39">
        <v>46144</v>
      </c>
      <c r="H4" s="39">
        <v>46145</v>
      </c>
    </row>
    <row r="5" spans="2:9" s="10" customFormat="1" ht="56.1" customHeight="1">
      <c r="B5" s="21"/>
      <c r="C5" s="21"/>
      <c r="D5" s="21"/>
      <c r="E5" s="21"/>
      <c r="F5" s="21"/>
      <c r="G5" s="21"/>
      <c r="H5" s="21"/>
    </row>
    <row r="6" spans="2:9" s="4" customFormat="1" ht="24" customHeight="1">
      <c r="B6" s="40">
        <f t="array" ref="B6:H6">Dni_i_tygodnie+DATE(Rok_kalendarzowy,5,1)-WEEKDAY(DATE(Rok_kalendarzowy,5,1),(Początek_tygodnia="Poniedziałek")+1)+8</f>
        <v>46146</v>
      </c>
      <c r="C6" s="40">
        <v>46147</v>
      </c>
      <c r="D6" s="40">
        <v>46148</v>
      </c>
      <c r="E6" s="40">
        <v>46149</v>
      </c>
      <c r="F6" s="40">
        <v>46150</v>
      </c>
      <c r="G6" s="40">
        <v>46151</v>
      </c>
      <c r="H6" s="40">
        <v>46152</v>
      </c>
    </row>
    <row r="7" spans="2:9" s="10" customFormat="1" ht="56.1" customHeight="1">
      <c r="B7" s="20"/>
      <c r="C7" s="20"/>
      <c r="D7" s="20"/>
      <c r="E7" s="20"/>
      <c r="F7" s="20"/>
      <c r="G7" s="20"/>
      <c r="H7" s="20"/>
    </row>
    <row r="8" spans="2:9" s="4" customFormat="1" ht="24" customHeight="1">
      <c r="B8" s="41">
        <f t="array" ref="B8:H8">Dni_i_tygodnie+DATE(Rok_kalendarzowy,5,1)-WEEKDAY(DATE(Rok_kalendarzowy,5,1),(Początek_tygodnia="Poniedziałek")+1)+15</f>
        <v>46153</v>
      </c>
      <c r="C8" s="41">
        <v>46154</v>
      </c>
      <c r="D8" s="41">
        <v>46155</v>
      </c>
      <c r="E8" s="41">
        <v>46156</v>
      </c>
      <c r="F8" s="41">
        <v>46157</v>
      </c>
      <c r="G8" s="41">
        <v>46158</v>
      </c>
      <c r="H8" s="41">
        <v>46159</v>
      </c>
    </row>
    <row r="9" spans="2:9" s="10" customFormat="1" ht="56.1" customHeight="1">
      <c r="B9" s="21"/>
      <c r="C9" s="21"/>
      <c r="D9" s="21"/>
      <c r="E9" s="21"/>
      <c r="F9" s="21"/>
      <c r="G9" s="21"/>
      <c r="H9" s="21"/>
    </row>
    <row r="10" spans="2:9" s="4" customFormat="1" ht="24" customHeight="1">
      <c r="B10" s="40">
        <f t="array" ref="B10:H10">Dni_i_tygodnie+DATE(Rok_kalendarzowy,5,1)-WEEKDAY(DATE(Rok_kalendarzowy,5,1),(Początek_tygodnia="Poniedziałek")+1)+22</f>
        <v>46160</v>
      </c>
      <c r="C10" s="40">
        <v>46161</v>
      </c>
      <c r="D10" s="40">
        <v>46162</v>
      </c>
      <c r="E10" s="40">
        <v>46163</v>
      </c>
      <c r="F10" s="40">
        <v>46164</v>
      </c>
      <c r="G10" s="40">
        <v>46165</v>
      </c>
      <c r="H10" s="40">
        <v>46166</v>
      </c>
    </row>
    <row r="11" spans="2:9" s="10" customFormat="1" ht="56.1" customHeight="1">
      <c r="B11" s="20"/>
      <c r="C11" s="20"/>
      <c r="D11" s="20"/>
      <c r="E11" s="20"/>
      <c r="F11" s="20"/>
      <c r="G11" s="20"/>
      <c r="H11" s="20"/>
    </row>
    <row r="12" spans="2:9" s="4" customFormat="1" ht="24" customHeight="1">
      <c r="B12" s="41">
        <f t="array" ref="B12:H12">Dni_i_tygodnie+DATE(Rok_kalendarzowy,5,1)-WEEKDAY(DATE(Rok_kalendarzowy,5,1),(Początek_tygodnia="Poniedziałek")+1)+29</f>
        <v>46167</v>
      </c>
      <c r="C12" s="41">
        <v>46168</v>
      </c>
      <c r="D12" s="41">
        <v>46169</v>
      </c>
      <c r="E12" s="41">
        <v>46170</v>
      </c>
      <c r="F12" s="41">
        <v>46171</v>
      </c>
      <c r="G12" s="41">
        <v>46172</v>
      </c>
      <c r="H12" s="41">
        <v>46173</v>
      </c>
    </row>
    <row r="13" spans="2:9" s="10" customFormat="1" ht="56.1" customHeight="1">
      <c r="B13" s="21"/>
      <c r="C13" s="21"/>
      <c r="D13" s="21"/>
      <c r="E13" s="21"/>
      <c r="F13" s="21"/>
      <c r="G13" s="21"/>
      <c r="H13" s="21"/>
    </row>
    <row r="14" spans="2:9" s="4" customFormat="1" ht="24" customHeight="1">
      <c r="B14" s="40">
        <f t="array" ref="B14:C14">Dni_i_tygodnie+DATE(Rok_kalendarzowy,5,1)-WEEKDAY(DATE(Rok_kalendarzowy,5,1),(Początek_tygodnia="Poniedziałek")+1)+36</f>
        <v>46174</v>
      </c>
      <c r="C14" s="40">
        <v>46175</v>
      </c>
      <c r="D14" s="49" t="s">
        <v>12</v>
      </c>
      <c r="E14" s="49"/>
      <c r="F14" s="49"/>
      <c r="G14" s="49"/>
      <c r="H14" s="50"/>
    </row>
    <row r="15" spans="2:9" s="10" customFormat="1" ht="56.1" customHeight="1">
      <c r="B15" s="20"/>
      <c r="C15" s="20"/>
      <c r="D15" s="51"/>
      <c r="E15" s="51"/>
      <c r="F15" s="51"/>
      <c r="G15" s="51"/>
      <c r="H15" s="52"/>
    </row>
  </sheetData>
  <mergeCells count="3">
    <mergeCell ref="B2:D2"/>
    <mergeCell ref="D14:H14"/>
    <mergeCell ref="D15:H15"/>
  </mergeCells>
  <phoneticPr fontId="33"/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C044AD41-23F1-4D8F-AE1D-1B4C39E9B92F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400-000001000000}"/>
    <dataValidation allowBlank="1" showInputMessage="1" showErrorMessage="1" prompt="Maj — kalendarz miesięczny" sqref="A1" xr:uid="{00000000-0002-0000-04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4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400-000004000000}"/>
    <dataValidation allowBlank="1" showInputMessage="1" prompt="W tej komórce wprowadź notatki dotyczące miesięcy" sqref="D15:H15" xr:uid="{00000000-0002-0000-0400-000005000000}"/>
    <dataValidation allowBlank="1" showInputMessage="1" prompt="W poniższej komórce wprowadź notatki dotyczące miesięcy" sqref="D14:H14" xr:uid="{00000000-0002-0000-04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F478AED5-0278-4820-BFB8-715C93AA003B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I15"/>
  <sheetViews>
    <sheetView showGridLines="0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3" t="str">
        <f>"JUNY "&amp;Rok_kalendarzowy</f>
        <v>JUNY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4" t="s">
        <v>11</v>
      </c>
    </row>
    <row r="4" spans="2:9" s="4" customFormat="1" ht="24" customHeight="1">
      <c r="B4" s="36">
        <f t="array" ref="B4:H4">Dni_i_tygodnie+DATE(Rok_kalendarzowy,6,1)-WEEKDAY(DATE(Rok_kalendarzowy,6,1),(Początek_tygodnia="Poniedziałek")+1)+1</f>
        <v>46174</v>
      </c>
      <c r="C4" s="36">
        <v>46175</v>
      </c>
      <c r="D4" s="36">
        <v>46176</v>
      </c>
      <c r="E4" s="36">
        <v>46177</v>
      </c>
      <c r="F4" s="36">
        <v>46178</v>
      </c>
      <c r="G4" s="36">
        <v>46179</v>
      </c>
      <c r="H4" s="36">
        <v>46180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Dni_i_tygodnie+DATE(Rok_kalendarzowy,6,1)-WEEKDAY(DATE(Rok_kalendarzowy,6,1),(Początek_tygodnia="Poniedziałek")+1)+8</f>
        <v>46181</v>
      </c>
      <c r="C6" s="37">
        <v>46182</v>
      </c>
      <c r="D6" s="37">
        <v>46183</v>
      </c>
      <c r="E6" s="37">
        <v>46184</v>
      </c>
      <c r="F6" s="37">
        <v>46185</v>
      </c>
      <c r="G6" s="37">
        <v>46186</v>
      </c>
      <c r="H6" s="37">
        <v>46187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Dni_i_tygodnie+DATE(Rok_kalendarzowy,6,1)-WEEKDAY(DATE(Rok_kalendarzowy,6,1),(Początek_tygodnia="Poniedziałek")+1)+15</f>
        <v>46188</v>
      </c>
      <c r="C8" s="38">
        <v>46189</v>
      </c>
      <c r="D8" s="38">
        <v>46190</v>
      </c>
      <c r="E8" s="38">
        <v>46191</v>
      </c>
      <c r="F8" s="38">
        <v>46192</v>
      </c>
      <c r="G8" s="38">
        <v>46193</v>
      </c>
      <c r="H8" s="38">
        <v>46194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Dni_i_tygodnie+DATE(Rok_kalendarzowy,6,1)-WEEKDAY(DATE(Rok_kalendarzowy,6,1),(Początek_tygodnia="Poniedziałek")+1)+22</f>
        <v>46195</v>
      </c>
      <c r="C10" s="37">
        <v>46196</v>
      </c>
      <c r="D10" s="37">
        <v>46197</v>
      </c>
      <c r="E10" s="37">
        <v>46198</v>
      </c>
      <c r="F10" s="37">
        <v>46199</v>
      </c>
      <c r="G10" s="37">
        <v>46200</v>
      </c>
      <c r="H10" s="37">
        <v>46201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Dni_i_tygodnie+DATE(Rok_kalendarzowy,6,1)-WEEKDAY(DATE(Rok_kalendarzowy,6,1),(Początek_tygodnia="Poniedziałek")+1)+29</f>
        <v>46202</v>
      </c>
      <c r="C12" s="38">
        <v>46203</v>
      </c>
      <c r="D12" s="38">
        <v>46204</v>
      </c>
      <c r="E12" s="38">
        <v>46205</v>
      </c>
      <c r="F12" s="38">
        <v>46206</v>
      </c>
      <c r="G12" s="38">
        <v>46207</v>
      </c>
      <c r="H12" s="38">
        <v>46208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Dni_i_tygodnie+DATE(Rok_kalendarzowy,6,1)-WEEKDAY(DATE(Rok_kalendarzowy,6,1),(Początek_tygodnia="Poniedziałek")+1)+36</f>
        <v>46209</v>
      </c>
      <c r="C14" s="37">
        <v>46210</v>
      </c>
      <c r="D14" s="54" t="s">
        <v>12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13" priority="1">
      <formula>DAY(B4)&gt;8</formula>
    </cfRule>
  </conditionalFormatting>
  <conditionalFormatting sqref="B12:H12 B14:C14">
    <cfRule type="expression" dxfId="12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BBF2903B-A7FF-4FE3-A3A1-E55D5101557D}"/>
    <dataValidation allowBlank="1" showInputMessage="1" showErrorMessage="1" prompt="Czerwiec — kalendarz miesięczny" sqref="A1" xr:uid="{00000000-0002-0000-05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500-000002000000}"/>
    <dataValidation allowBlank="1" showInputMessage="1" prompt="W poniższej komórce wprowadź notatki dotyczące miesięcy" sqref="D14:H14" xr:uid="{00000000-0002-0000-0500-000004000000}"/>
    <dataValidation allowBlank="1" showInputMessage="1" prompt="W tej komórce wprowadź notatki dotyczące miesięcy" sqref="D15:H15" xr:uid="{00000000-0002-0000-05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5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5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1ECB9711-856A-4BF9-B265-9695A675F08D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B1:I15"/>
  <sheetViews>
    <sheetView showGridLines="0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3" t="str">
        <f>"JULIOL "&amp;Rok_kalendarzowy</f>
        <v>JULIOL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4" t="s">
        <v>11</v>
      </c>
    </row>
    <row r="4" spans="2:9" s="4" customFormat="1" ht="24" customHeight="1">
      <c r="B4" s="36">
        <f t="array" ref="B4:H4">Dni_i_tygodnie+DATE(Rok_kalendarzowy,7,1)-WEEKDAY(DATE(Rok_kalendarzowy,7,1),(Początek_tygodnia="Poniedziałek")+1)+1</f>
        <v>46202</v>
      </c>
      <c r="C4" s="36">
        <v>46203</v>
      </c>
      <c r="D4" s="36">
        <v>46204</v>
      </c>
      <c r="E4" s="36">
        <v>46205</v>
      </c>
      <c r="F4" s="36">
        <v>46206</v>
      </c>
      <c r="G4" s="36">
        <v>46207</v>
      </c>
      <c r="H4" s="36">
        <v>46208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Dni_i_tygodnie+DATE(Rok_kalendarzowy,7,1)-WEEKDAY(DATE(Rok_kalendarzowy,7,1),(Początek_tygodnia="Poniedziałek")+1)+8</f>
        <v>46209</v>
      </c>
      <c r="C6" s="37">
        <v>46210</v>
      </c>
      <c r="D6" s="37">
        <v>46211</v>
      </c>
      <c r="E6" s="37">
        <v>46212</v>
      </c>
      <c r="F6" s="37">
        <v>46213</v>
      </c>
      <c r="G6" s="37">
        <v>46214</v>
      </c>
      <c r="H6" s="37">
        <v>46215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Dni_i_tygodnie+DATE(Rok_kalendarzowy,7,1)-WEEKDAY(DATE(Rok_kalendarzowy,7,1),(Początek_tygodnia="Poniedziałek")+1)+15</f>
        <v>46216</v>
      </c>
      <c r="C8" s="38">
        <v>46217</v>
      </c>
      <c r="D8" s="38">
        <v>46218</v>
      </c>
      <c r="E8" s="38">
        <v>46219</v>
      </c>
      <c r="F8" s="38">
        <v>46220</v>
      </c>
      <c r="G8" s="38">
        <v>46221</v>
      </c>
      <c r="H8" s="38">
        <v>46222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Dni_i_tygodnie+DATE(Rok_kalendarzowy,7,1)-WEEKDAY(DATE(Rok_kalendarzowy,7,1),(Początek_tygodnia="Poniedziałek")+1)+22</f>
        <v>46223</v>
      </c>
      <c r="C10" s="37">
        <v>46224</v>
      </c>
      <c r="D10" s="37">
        <v>46225</v>
      </c>
      <c r="E10" s="37">
        <v>46226</v>
      </c>
      <c r="F10" s="37">
        <v>46227</v>
      </c>
      <c r="G10" s="37">
        <v>46228</v>
      </c>
      <c r="H10" s="37">
        <v>46229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Dni_i_tygodnie+DATE(Rok_kalendarzowy,7,1)-WEEKDAY(DATE(Rok_kalendarzowy,7,1),(Początek_tygodnia="Poniedziałek")+1)+29</f>
        <v>46230</v>
      </c>
      <c r="C12" s="38">
        <v>46231</v>
      </c>
      <c r="D12" s="38">
        <v>46232</v>
      </c>
      <c r="E12" s="38">
        <v>46233</v>
      </c>
      <c r="F12" s="38">
        <v>46234</v>
      </c>
      <c r="G12" s="38">
        <v>46235</v>
      </c>
      <c r="H12" s="38">
        <v>46236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Dni_i_tygodnie+DATE(Rok_kalendarzowy,7,1)-WEEKDAY(DATE(Rok_kalendarzowy,7,1),(Początek_tygodnia="Poniedziałek")+1)+36</f>
        <v>46237</v>
      </c>
      <c r="C14" s="37">
        <v>46238</v>
      </c>
      <c r="D14" s="54" t="s">
        <v>12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11" priority="1">
      <formula>DAY(B4)&gt;8</formula>
    </cfRule>
  </conditionalFormatting>
  <conditionalFormatting sqref="B12:H12 B14:C14">
    <cfRule type="expression" dxfId="10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7F0C2413-E983-42FC-A5F4-1BFC9F832993}"/>
    <dataValidation allowBlank="1" showInputMessage="1" showErrorMessage="1" prompt="Lipiec — kalendarz miesięczny" sqref="A1" xr:uid="{00000000-0002-0000-0600-000001000000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6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6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600-000004000000}"/>
    <dataValidation allowBlank="1" showInputMessage="1" prompt="W tej komórce wprowadź notatki dotyczące miesięcy" sqref="D15:H15" xr:uid="{00000000-0002-0000-0600-000005000000}"/>
    <dataValidation allowBlank="1" showInputMessage="1" prompt="W poniższej komórce wprowadź notatki dotyczące miesięcy" sqref="D14:H14" xr:uid="{00000000-0002-0000-06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FB11C219-FD74-4CBF-9745-48B4ED4E59F9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B1:I15"/>
  <sheetViews>
    <sheetView showGridLines="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3" t="str">
        <f>"AGOST "&amp;Rok_kalendarzowy</f>
        <v>AGOST 2026</v>
      </c>
      <c r="C2" s="53"/>
      <c r="D2" s="53"/>
      <c r="E2" s="2"/>
      <c r="F2" s="2"/>
      <c r="G2" s="2"/>
      <c r="H2" s="3"/>
    </row>
    <row r="3" spans="2:9" s="8" customFormat="1" ht="24" customHeight="1">
      <c r="B3" s="22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4" t="s">
        <v>11</v>
      </c>
    </row>
    <row r="4" spans="2:9" s="4" customFormat="1" ht="24" customHeight="1">
      <c r="B4" s="36">
        <f t="array" ref="B4:H4">Dni_i_tygodnie+DATE(Rok_kalendarzowy,8,1)-WEEKDAY(DATE(Rok_kalendarzowy,8,1),(Początek_tygodnia="Poniedziałek")+1)+1</f>
        <v>46230</v>
      </c>
      <c r="C4" s="36">
        <v>46231</v>
      </c>
      <c r="D4" s="36">
        <v>46232</v>
      </c>
      <c r="E4" s="36">
        <v>46233</v>
      </c>
      <c r="F4" s="36">
        <v>46234</v>
      </c>
      <c r="G4" s="36">
        <v>46235</v>
      </c>
      <c r="H4" s="36">
        <v>46236</v>
      </c>
    </row>
    <row r="5" spans="2:9" s="10" customFormat="1" ht="56.1" customHeight="1">
      <c r="B5" s="26"/>
      <c r="C5" s="26"/>
      <c r="D5" s="26"/>
      <c r="E5" s="26"/>
      <c r="F5" s="26"/>
      <c r="G5" s="26"/>
      <c r="H5" s="26"/>
    </row>
    <row r="6" spans="2:9" s="4" customFormat="1" ht="24" customHeight="1">
      <c r="B6" s="37">
        <f t="array" ref="B6:H6">Dni_i_tygodnie+DATE(Rok_kalendarzowy,8,1)-WEEKDAY(DATE(Rok_kalendarzowy,8,1),(Początek_tygodnia="Poniedziałek")+1)+8</f>
        <v>46237</v>
      </c>
      <c r="C6" s="37">
        <v>46238</v>
      </c>
      <c r="D6" s="37">
        <v>46239</v>
      </c>
      <c r="E6" s="37">
        <v>46240</v>
      </c>
      <c r="F6" s="37">
        <v>46241</v>
      </c>
      <c r="G6" s="37">
        <v>46242</v>
      </c>
      <c r="H6" s="37">
        <v>46243</v>
      </c>
    </row>
    <row r="7" spans="2:9" s="10" customFormat="1" ht="56.1" customHeight="1">
      <c r="B7" s="25"/>
      <c r="C7" s="25"/>
      <c r="D7" s="25"/>
      <c r="E7" s="25"/>
      <c r="F7" s="25"/>
      <c r="G7" s="25"/>
      <c r="H7" s="25"/>
    </row>
    <row r="8" spans="2:9" s="4" customFormat="1" ht="24" customHeight="1">
      <c r="B8" s="38">
        <f t="array" ref="B8:H8">Dni_i_tygodnie+DATE(Rok_kalendarzowy,8,1)-WEEKDAY(DATE(Rok_kalendarzowy,8,1),(Początek_tygodnia="Poniedziałek")+1)+15</f>
        <v>46244</v>
      </c>
      <c r="C8" s="38">
        <v>46245</v>
      </c>
      <c r="D8" s="38">
        <v>46246</v>
      </c>
      <c r="E8" s="38">
        <v>46247</v>
      </c>
      <c r="F8" s="38">
        <v>46248</v>
      </c>
      <c r="G8" s="38">
        <v>46249</v>
      </c>
      <c r="H8" s="38">
        <v>46250</v>
      </c>
    </row>
    <row r="9" spans="2:9" s="10" customFormat="1" ht="56.1" customHeight="1">
      <c r="B9" s="26"/>
      <c r="C9" s="26"/>
      <c r="D9" s="26"/>
      <c r="E9" s="26"/>
      <c r="F9" s="26"/>
      <c r="G9" s="26"/>
      <c r="H9" s="26"/>
    </row>
    <row r="10" spans="2:9" s="4" customFormat="1" ht="24" customHeight="1">
      <c r="B10" s="37">
        <f t="array" ref="B10:H10">Dni_i_tygodnie+DATE(Rok_kalendarzowy,8,1)-WEEKDAY(DATE(Rok_kalendarzowy,8,1),(Początek_tygodnia="Poniedziałek")+1)+22</f>
        <v>46251</v>
      </c>
      <c r="C10" s="37">
        <v>46252</v>
      </c>
      <c r="D10" s="37">
        <v>46253</v>
      </c>
      <c r="E10" s="37">
        <v>46254</v>
      </c>
      <c r="F10" s="37">
        <v>46255</v>
      </c>
      <c r="G10" s="37">
        <v>46256</v>
      </c>
      <c r="H10" s="37">
        <v>46257</v>
      </c>
    </row>
    <row r="11" spans="2:9" s="10" customFormat="1" ht="56.1" customHeight="1">
      <c r="B11" s="25"/>
      <c r="C11" s="25"/>
      <c r="D11" s="25"/>
      <c r="E11" s="25"/>
      <c r="F11" s="25"/>
      <c r="G11" s="25"/>
      <c r="H11" s="25"/>
    </row>
    <row r="12" spans="2:9" s="4" customFormat="1" ht="24" customHeight="1">
      <c r="B12" s="38">
        <f t="array" ref="B12:H12">Dni_i_tygodnie+DATE(Rok_kalendarzowy,8,1)-WEEKDAY(DATE(Rok_kalendarzowy,8,1),(Początek_tygodnia="Poniedziałek")+1)+29</f>
        <v>46258</v>
      </c>
      <c r="C12" s="38">
        <v>46259</v>
      </c>
      <c r="D12" s="38">
        <v>46260</v>
      </c>
      <c r="E12" s="38">
        <v>46261</v>
      </c>
      <c r="F12" s="38">
        <v>46262</v>
      </c>
      <c r="G12" s="38">
        <v>46263</v>
      </c>
      <c r="H12" s="38">
        <v>46264</v>
      </c>
    </row>
    <row r="13" spans="2:9" s="10" customFormat="1" ht="56.1" customHeight="1">
      <c r="B13" s="26"/>
      <c r="C13" s="26"/>
      <c r="D13" s="26"/>
      <c r="E13" s="26"/>
      <c r="F13" s="26"/>
      <c r="G13" s="26"/>
      <c r="H13" s="26"/>
    </row>
    <row r="14" spans="2:9" s="4" customFormat="1" ht="24" customHeight="1">
      <c r="B14" s="37">
        <f t="array" ref="B14:C14">Dni_i_tygodnie+DATE(Rok_kalendarzowy,8,1)-WEEKDAY(DATE(Rok_kalendarzowy,8,1),(Początek_tygodnia="Poniedziałek")+1)+36</f>
        <v>46265</v>
      </c>
      <c r="C14" s="37">
        <v>46266</v>
      </c>
      <c r="D14" s="54" t="s">
        <v>12</v>
      </c>
      <c r="E14" s="54"/>
      <c r="F14" s="54"/>
      <c r="G14" s="54"/>
      <c r="H14" s="55"/>
    </row>
    <row r="15" spans="2:9" s="10" customFormat="1" ht="56.1" customHeight="1">
      <c r="B15" s="25"/>
      <c r="C15" s="25"/>
      <c r="D15" s="56"/>
      <c r="E15" s="56"/>
      <c r="F15" s="56"/>
      <c r="G15" s="56"/>
      <c r="H15" s="57"/>
    </row>
  </sheetData>
  <mergeCells count="3">
    <mergeCell ref="B2:D2"/>
    <mergeCell ref="D14:H14"/>
    <mergeCell ref="D15:H15"/>
  </mergeCells>
  <phoneticPr fontId="33"/>
  <conditionalFormatting sqref="B4:G4">
    <cfRule type="expression" dxfId="9" priority="1">
      <formula>DAY(B4)&gt;8</formula>
    </cfRule>
  </conditionalFormatting>
  <conditionalFormatting sqref="B12:H12 B14:C14">
    <cfRule type="expression" dxfId="8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049B3D0B-6B0B-4710-B738-DFFE37E3410E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700-000001000000}"/>
    <dataValidation allowBlank="1" showInputMessage="1" showErrorMessage="1" prompt="Sierpień — kalendarz miesięczny" sqref="A1" xr:uid="{00000000-0002-0000-0700-000002000000}"/>
    <dataValidation allowBlank="1" showInputMessage="1" prompt="W poniższej komórce wprowadź notatki dotyczące miesięcy" sqref="D14:H14" xr:uid="{00000000-0002-0000-0700-000004000000}"/>
    <dataValidation allowBlank="1" showInputMessage="1" prompt="W tej komórce wprowadź notatki dotyczące miesięcy" sqref="D15:H15" xr:uid="{00000000-0002-0000-0700-000005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700-000006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700-000007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7BC07D7D-1A80-403B-A5D9-40257B445AC1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B1:I15"/>
  <sheetViews>
    <sheetView showGridLines="0" zoomScaleNormal="100" workbookViewId="0">
      <selection activeCell="D14" sqref="D14:H14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0</v>
      </c>
    </row>
    <row r="2" spans="2:9" ht="96" customHeight="1">
      <c r="B2" s="58" t="str">
        <f>"SETEMBRE "&amp;Rok_kalendarzowy</f>
        <v>SETEMBRE 2026</v>
      </c>
      <c r="C2" s="58"/>
      <c r="D2" s="58"/>
      <c r="E2" s="2"/>
      <c r="F2" s="2"/>
      <c r="G2" s="2"/>
      <c r="H2" s="3"/>
    </row>
    <row r="3" spans="2:9" s="8" customFormat="1" ht="24" customHeight="1"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6" t="s">
        <v>11</v>
      </c>
    </row>
    <row r="4" spans="2:9" s="4" customFormat="1" ht="24" customHeight="1">
      <c r="B4" s="33">
        <f t="array" ref="B4:H4">Dni_i_tygodnie+DATE(Rok_kalendarzowy,9,1)-WEEKDAY(DATE(Rok_kalendarzowy,9,1),(Początek_tygodnia="Poniedziałek")+1)+1</f>
        <v>46265</v>
      </c>
      <c r="C4" s="33">
        <v>46266</v>
      </c>
      <c r="D4" s="33">
        <v>46267</v>
      </c>
      <c r="E4" s="33">
        <v>46268</v>
      </c>
      <c r="F4" s="33">
        <v>46269</v>
      </c>
      <c r="G4" s="33">
        <v>46270</v>
      </c>
      <c r="H4" s="33">
        <v>46271</v>
      </c>
    </row>
    <row r="5" spans="2:9" s="10" customFormat="1" ht="56.1" customHeight="1">
      <c r="B5" s="28"/>
      <c r="C5" s="28"/>
      <c r="D5" s="28"/>
      <c r="E5" s="28"/>
      <c r="F5" s="28"/>
      <c r="G5" s="28"/>
      <c r="H5" s="28"/>
    </row>
    <row r="6" spans="2:9" s="4" customFormat="1" ht="24" customHeight="1">
      <c r="B6" s="34">
        <f t="array" ref="B6:H6">Dni_i_tygodnie+DATE(Rok_kalendarzowy,9,1)-WEEKDAY(DATE(Rok_kalendarzowy,9,1),(Początek_tygodnia="Poniedziałek")+1)+8</f>
        <v>46272</v>
      </c>
      <c r="C6" s="34">
        <v>46273</v>
      </c>
      <c r="D6" s="34">
        <v>46274</v>
      </c>
      <c r="E6" s="34">
        <v>46275</v>
      </c>
      <c r="F6" s="34">
        <v>46276</v>
      </c>
      <c r="G6" s="34">
        <v>46277</v>
      </c>
      <c r="H6" s="34">
        <v>46278</v>
      </c>
    </row>
    <row r="7" spans="2:9" s="10" customFormat="1" ht="56.1" customHeight="1">
      <c r="B7" s="27"/>
      <c r="C7" s="27"/>
      <c r="D7" s="27"/>
      <c r="E7" s="27"/>
      <c r="F7" s="27"/>
      <c r="G7" s="27"/>
      <c r="H7" s="27"/>
    </row>
    <row r="8" spans="2:9" s="4" customFormat="1" ht="24" customHeight="1">
      <c r="B8" s="35">
        <f t="array" ref="B8:H8">Dni_i_tygodnie+DATE(Rok_kalendarzowy,9,1)-WEEKDAY(DATE(Rok_kalendarzowy,9,1),(Początek_tygodnia="Poniedziałek")+1)+15</f>
        <v>46279</v>
      </c>
      <c r="C8" s="35">
        <v>46280</v>
      </c>
      <c r="D8" s="35">
        <v>46281</v>
      </c>
      <c r="E8" s="35">
        <v>46282</v>
      </c>
      <c r="F8" s="35">
        <v>46283</v>
      </c>
      <c r="G8" s="35">
        <v>46284</v>
      </c>
      <c r="H8" s="35">
        <v>46285</v>
      </c>
    </row>
    <row r="9" spans="2:9" s="10" customFormat="1" ht="56.1" customHeight="1">
      <c r="B9" s="28"/>
      <c r="C9" s="28"/>
      <c r="D9" s="28"/>
      <c r="E9" s="28"/>
      <c r="F9" s="28"/>
      <c r="G9" s="28"/>
      <c r="H9" s="28"/>
    </row>
    <row r="10" spans="2:9" s="4" customFormat="1" ht="24" customHeight="1">
      <c r="B10" s="34">
        <f t="array" ref="B10:H10">Dni_i_tygodnie+DATE(Rok_kalendarzowy,9,1)-WEEKDAY(DATE(Rok_kalendarzowy,9,1),(Początek_tygodnia="Poniedziałek")+1)+22</f>
        <v>46286</v>
      </c>
      <c r="C10" s="34">
        <v>46287</v>
      </c>
      <c r="D10" s="34">
        <v>46288</v>
      </c>
      <c r="E10" s="34">
        <v>46289</v>
      </c>
      <c r="F10" s="34">
        <v>46290</v>
      </c>
      <c r="G10" s="34">
        <v>46291</v>
      </c>
      <c r="H10" s="34">
        <v>46292</v>
      </c>
    </row>
    <row r="11" spans="2:9" s="10" customFormat="1" ht="56.1" customHeight="1">
      <c r="B11" s="27"/>
      <c r="C11" s="27"/>
      <c r="D11" s="27"/>
      <c r="E11" s="27"/>
      <c r="F11" s="27"/>
      <c r="G11" s="27"/>
      <c r="H11" s="27"/>
    </row>
    <row r="12" spans="2:9" s="4" customFormat="1" ht="24" customHeight="1">
      <c r="B12" s="35">
        <f t="array" ref="B12:H12">Dni_i_tygodnie+DATE(Rok_kalendarzowy,9,1)-WEEKDAY(DATE(Rok_kalendarzowy,9,1),(Początek_tygodnia="Poniedziałek")+1)+29</f>
        <v>46293</v>
      </c>
      <c r="C12" s="35">
        <v>46294</v>
      </c>
      <c r="D12" s="35">
        <v>46295</v>
      </c>
      <c r="E12" s="35">
        <v>46296</v>
      </c>
      <c r="F12" s="35">
        <v>46297</v>
      </c>
      <c r="G12" s="35">
        <v>46298</v>
      </c>
      <c r="H12" s="35">
        <v>46299</v>
      </c>
    </row>
    <row r="13" spans="2:9" s="10" customFormat="1" ht="56.1" customHeight="1">
      <c r="B13" s="28"/>
      <c r="C13" s="28"/>
      <c r="D13" s="28"/>
      <c r="E13" s="28"/>
      <c r="F13" s="28"/>
      <c r="G13" s="28"/>
      <c r="H13" s="28"/>
    </row>
    <row r="14" spans="2:9" s="4" customFormat="1" ht="24" customHeight="1">
      <c r="B14" s="34">
        <f t="array" ref="B14:C14">Dni_i_tygodnie+DATE(Rok_kalendarzowy,9,1)-WEEKDAY(DATE(Rok_kalendarzowy,9,1),(Początek_tygodnia="Poniedziałek")+1)+36</f>
        <v>46300</v>
      </c>
      <c r="C14" s="34">
        <v>46301</v>
      </c>
      <c r="D14" s="59" t="s">
        <v>12</v>
      </c>
      <c r="E14" s="59"/>
      <c r="F14" s="59"/>
      <c r="G14" s="59"/>
      <c r="H14" s="60"/>
    </row>
    <row r="15" spans="2:9" s="10" customFormat="1" ht="56.1" customHeight="1">
      <c r="B15" s="27"/>
      <c r="C15" s="27"/>
      <c r="D15" s="61"/>
      <c r="E15" s="61"/>
      <c r="F15" s="61"/>
      <c r="G15" s="61"/>
      <c r="H15" s="62"/>
    </row>
  </sheetData>
  <mergeCells count="3">
    <mergeCell ref="B2:D2"/>
    <mergeCell ref="D14:H14"/>
    <mergeCell ref="D15:H15"/>
  </mergeCells>
  <phoneticPr fontId="33"/>
  <conditionalFormatting sqref="B4:G4">
    <cfRule type="expression" dxfId="7" priority="1">
      <formula>DAY(B4)&gt;8</formula>
    </cfRule>
  </conditionalFormatting>
  <conditionalFormatting sqref="B12:H12 B14:C14">
    <cfRule type="expression" dxfId="6" priority="2">
      <formula>AND(DAY(B12)&gt;=1,DAY(B12)&lt;=15)</formula>
    </cfRule>
  </conditionalFormatting>
  <dataValidations count="8">
    <dataValidation allowBlank="1" showInputMessage="1" showErrorMessage="1" prompt="Automatycznie określony dzień tygodnia" sqref="C3:H3" xr:uid="{E9C98B21-095A-4586-947B-B5DA8ACAE61B}"/>
    <dataValidation allowBlank="1" showInputMessage="1" showErrorMessage="1" prompt="Rok w tej komórce jest automatycznie aktualizowany na podstawie roku wprowadzonego w arkuszu stycznia. Kalendarz poniżej zawiera daty poprzedniego i następnego miesiąca oznaczone jaśniejszą czcionką" sqref="B2:D2" xr:uid="{00000000-0002-0000-0800-000001000000}"/>
    <dataValidation allowBlank="1" showInputMessage="1" showErrorMessage="1" prompt="Wrzesień — kalendarz miesięczny" sqref="A1" xr:uid="{00000000-0002-0000-0800-000002000000}"/>
    <dataValidation allowBlank="1" showInputMessage="1" showErrorMessage="1" prompt="Ten wiersz i wiersze nr 6, 8, 10, 12 i 14 zawierają kalendarzowe dni tygodnia. Jeśli ta komórka nie zawiera liczby 1, jest to dzień z poprzedniego miesiąca. Notatki wprowadź w komórce D15." sqref="B4" xr:uid="{00000000-0002-0000-0800-000003000000}"/>
    <dataValidation allowBlank="1" showInputMessage="1" showErrorMessage="1" prompt="Ten wiersz i wiersze nr 7, 9, 11, 13 i 15 zawierają komórki do wprowadzania codziennych notatek związanych z dniami kalendarzowymi podanymi w komórkach powyżej nich." sqref="B5" xr:uid="{00000000-0002-0000-0800-000004000000}"/>
    <dataValidation allowBlank="1" showInputMessage="1" prompt="W tej komórce wprowadź notatki dotyczące miesięcy" sqref="D15:H15" xr:uid="{00000000-0002-0000-0800-000005000000}"/>
    <dataValidation allowBlank="1" showInputMessage="1" prompt="W poniższej komórce wprowadź notatki dotyczące miesięcy" sqref="D14:H14" xr:uid="{00000000-0002-0000-0800-000006000000}"/>
    <dataValidation allowBlank="1" showInputMessage="1" showErrorMessage="1" prompt="Ten wiersz zawiera nazwy dni tygodnia dla tego kalendarza. Ta komórka zawiera pierwszy dzień tygodnia. Aby zmienić pierwszy dzień tygodnia, wprowadź nowy dzień tygodnia w komórce L5 w tym arkuszu." sqref="B3" xr:uid="{42C4BE65-564B-4856-9A98-D4E100019473}"/>
  </dataValidations>
  <printOptions horizontalCentered="1"/>
  <pageMargins left="0.25" right="0.25" top="0.5" bottom="0.5" header="0.3" footer="0.3"/>
  <pageSetup paperSize="9" scale="99" orientation="landscape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39</vt:i4>
      </vt:variant>
    </vt:vector>
  </HeadingPairs>
  <TitlesOfParts>
    <vt:vector size="51" baseType="lpstr">
      <vt:lpstr>GENER</vt:lpstr>
      <vt:lpstr>FEBRER</vt:lpstr>
      <vt:lpstr>MARÇ</vt:lpstr>
      <vt:lpstr>ABRIL</vt:lpstr>
      <vt:lpstr>MAIG</vt:lpstr>
      <vt:lpstr>JUNY</vt:lpstr>
      <vt:lpstr>JULIOL</vt:lpstr>
      <vt:lpstr>AGOST</vt:lpstr>
      <vt:lpstr>SETEMBRE</vt:lpstr>
      <vt:lpstr>OCTUBRE</vt:lpstr>
      <vt:lpstr>NOVEMBRE</vt:lpstr>
      <vt:lpstr>DESEMBRE</vt:lpstr>
      <vt:lpstr>Obszar_tytułów_kolumn1..H12.1</vt:lpstr>
      <vt:lpstr>Obszar_tytułów_kolumn1..H12.10</vt:lpstr>
      <vt:lpstr>Obszar_tytułów_kolumn1..H12.11</vt:lpstr>
      <vt:lpstr>Obszar_tytułów_kolumn1..H12.12</vt:lpstr>
      <vt:lpstr>Obszar_tytułów_kolumn1..H12.2</vt:lpstr>
      <vt:lpstr>Obszar_tytułów_kolumn1..H12.3</vt:lpstr>
      <vt:lpstr>Obszar_tytułów_kolumn1..H12.4</vt:lpstr>
      <vt:lpstr>Obszar_tytułów_kolumn1..H12.5</vt:lpstr>
      <vt:lpstr>Obszar_tytułów_kolumn1..H12.6</vt:lpstr>
      <vt:lpstr>Obszar_tytułów_kolumn1..H12.7</vt:lpstr>
      <vt:lpstr>Obszar_tytułów_kolumn1..H12.8</vt:lpstr>
      <vt:lpstr>Obszar_tytułów_kolumn1..H12.9</vt:lpstr>
      <vt:lpstr>Obszar_tytułów_kolumn2..C14.1</vt:lpstr>
      <vt:lpstr>Obszar_tytułów_kolumn2..C14.10</vt:lpstr>
      <vt:lpstr>Obszar_tytułów_kolumn2..C14.11</vt:lpstr>
      <vt:lpstr>Obszar_tytułów_kolumn2..C14.12</vt:lpstr>
      <vt:lpstr>Obszar_tytułów_kolumn2..C14.2</vt:lpstr>
      <vt:lpstr>Obszar_tytułów_kolumn2..C14.3</vt:lpstr>
      <vt:lpstr>Obszar_tytułów_kolumn2..C14.4</vt:lpstr>
      <vt:lpstr>Obszar_tytułów_kolumn2..C14.5</vt:lpstr>
      <vt:lpstr>Obszar_tytułów_kolumn2..C14.6</vt:lpstr>
      <vt:lpstr>Obszar_tytułów_kolumn2..C14.7</vt:lpstr>
      <vt:lpstr>Obszar_tytułów_kolumn2..C14.8</vt:lpstr>
      <vt:lpstr>Obszar_tytułów_kolumn2..C14.9</vt:lpstr>
      <vt:lpstr>Początek_tygodnia</vt:lpstr>
      <vt:lpstr>Rok_kalendarzowy</vt:lpstr>
      <vt:lpstr>Wiersz_Tytuł_Region1..K3</vt:lpstr>
      <vt:lpstr>ABRIL!Область_печати</vt:lpstr>
      <vt:lpstr>AGOST!Область_печати</vt:lpstr>
      <vt:lpstr>DESEMBRE!Область_печати</vt:lpstr>
      <vt:lpstr>FEBRER!Область_печати</vt:lpstr>
      <vt:lpstr>GENER!Область_печати</vt:lpstr>
      <vt:lpstr>JULIOL!Область_печати</vt:lpstr>
      <vt:lpstr>JUNY!Область_печати</vt:lpstr>
      <vt:lpstr>MAIG!Область_печати</vt:lpstr>
      <vt:lpstr>MARÇ!Область_печати</vt:lpstr>
      <vt:lpstr>NOVEMBRE!Область_печати</vt:lpstr>
      <vt:lpstr>OCTUBRE!Область_печати</vt:lpstr>
      <vt:lpstr>SETEMBRE!Область_печати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2025-06-23T10:46:51Z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